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5220" windowWidth="9375" windowHeight="4200" tabRatio="668" activeTab="0"/>
  </bookViews>
  <sheets>
    <sheet name="BS" sheetId="1" r:id="rId1"/>
    <sheet name="IS" sheetId="2" r:id="rId2"/>
    <sheet name="CSCIE " sheetId="3" r:id="rId3"/>
    <sheet name="CFS" sheetId="4" r:id="rId4"/>
  </sheets>
  <definedNames>
    <definedName name="_xlnm.Print_Area" localSheetId="0">'BS'!$A$1:$H$93</definedName>
    <definedName name="_xlnm.Print_Area" localSheetId="3">'CFS'!$A$1:$H$79</definedName>
    <definedName name="_xlnm.Print_Area" localSheetId="2">'CSCIE '!$A$1:$L$49</definedName>
    <definedName name="_xlnm.Print_Area" localSheetId="1">'IS'!$A$1:$J$60</definedName>
  </definedNames>
  <calcPr fullCalcOnLoad="1"/>
</workbook>
</file>

<file path=xl/sharedStrings.xml><?xml version="1.0" encoding="utf-8"?>
<sst xmlns="http://schemas.openxmlformats.org/spreadsheetml/2006/main" count="269" uniqueCount="179">
  <si>
    <t>RM'000</t>
  </si>
  <si>
    <t>(UNAUDITED)</t>
  </si>
  <si>
    <t>(AUDITED)</t>
  </si>
  <si>
    <t xml:space="preserve">Share </t>
  </si>
  <si>
    <t>Capital</t>
  </si>
  <si>
    <t>(RM'000)</t>
  </si>
  <si>
    <t>CASH FLOWS FROM OPERATING ACTIVITIES</t>
  </si>
  <si>
    <t xml:space="preserve">   Amortisation of timber concession rights</t>
  </si>
  <si>
    <t>CASH FLOWS FROM FINANCING ACTIVITIES</t>
  </si>
  <si>
    <t xml:space="preserve">   Depreciation</t>
  </si>
  <si>
    <t xml:space="preserve">   Interest paid</t>
  </si>
  <si>
    <t>Cash and bank balances</t>
  </si>
  <si>
    <t xml:space="preserve"> </t>
  </si>
  <si>
    <t>Distributable</t>
  </si>
  <si>
    <t>CASH FLOWS FROM INVESTING ACTIVITIES</t>
  </si>
  <si>
    <t>Trade receivables</t>
  </si>
  <si>
    <t>Operating profit before working capital changes</t>
  </si>
  <si>
    <t>Other investment</t>
  </si>
  <si>
    <t>Reserve</t>
  </si>
  <si>
    <t>Finance costs</t>
  </si>
  <si>
    <t>Note</t>
  </si>
  <si>
    <t>Non-current assets</t>
  </si>
  <si>
    <t>Current assets</t>
  </si>
  <si>
    <t>Inventories</t>
  </si>
  <si>
    <t>TOTAL ASSETS</t>
  </si>
  <si>
    <t>EQUITY AND LIABILITIES</t>
  </si>
  <si>
    <t>Minority interest</t>
  </si>
  <si>
    <t>Total equity</t>
  </si>
  <si>
    <t>TOTAL EQUITY AND LIABILITIES</t>
  </si>
  <si>
    <t xml:space="preserve"> ASSETS</t>
  </si>
  <si>
    <t xml:space="preserve">Equity attributable to equity holders of the parent </t>
  </si>
  <si>
    <t xml:space="preserve"> Non-current liabilities</t>
  </si>
  <si>
    <t xml:space="preserve"> Current liabilities</t>
  </si>
  <si>
    <t xml:space="preserve"> Total liabilities</t>
  </si>
  <si>
    <t>Cumulative to Date</t>
  </si>
  <si>
    <t>Attributable to Equity Holders of the Parent</t>
  </si>
  <si>
    <t>Total</t>
  </si>
  <si>
    <t>As at</t>
  </si>
  <si>
    <t>Fixed deposits with licensed banks</t>
  </si>
  <si>
    <t xml:space="preserve">CONDENSED CONSOLIDATED STATEMENT OF CHANGES IN EQUITY </t>
  </si>
  <si>
    <t>Deferred tax assets</t>
  </si>
  <si>
    <t>Tax recoverable</t>
  </si>
  <si>
    <t>Fixed deposits placed with licensed banks</t>
  </si>
  <si>
    <t>Operating expenses</t>
  </si>
  <si>
    <t>Cash and cash equivalents at the end of the financial period comprise the following:</t>
  </si>
  <si>
    <t>(The  figures  have  not  been  audited)</t>
  </si>
  <si>
    <t>Other receivables, deposits and prepayments</t>
  </si>
  <si>
    <t xml:space="preserve">Other payables and accruals </t>
  </si>
  <si>
    <t>Net assets per share attributable</t>
  </si>
  <si>
    <t>to ordinary equity holders of the parent (sen)</t>
  </si>
  <si>
    <t xml:space="preserve">Taxation </t>
  </si>
  <si>
    <t>CUMULATIVE QUARTER</t>
  </si>
  <si>
    <t>WIJAYA BARU GLOBAL BERHAD (Company No. 8184-W)</t>
  </si>
  <si>
    <t>Cost of sales</t>
  </si>
  <si>
    <t>Less: Fixed deposit held as security value</t>
  </si>
  <si>
    <t xml:space="preserve">   Interest income</t>
  </si>
  <si>
    <t>Property, plant and equipment</t>
  </si>
  <si>
    <t>-</t>
  </si>
  <si>
    <t>share premium</t>
  </si>
  <si>
    <t>revaluation reserve</t>
  </si>
  <si>
    <t>translation reserve</t>
  </si>
  <si>
    <t>Share capital</t>
  </si>
  <si>
    <t>Equity Component</t>
  </si>
  <si>
    <t xml:space="preserve">ICULS - </t>
  </si>
  <si>
    <t>Minority</t>
  </si>
  <si>
    <t xml:space="preserve"> Interest</t>
  </si>
  <si>
    <t xml:space="preserve"> Equity</t>
  </si>
  <si>
    <t>As At End</t>
  </si>
  <si>
    <t>Of Current</t>
  </si>
  <si>
    <t>Quarter</t>
  </si>
  <si>
    <t>As At Preceding</t>
  </si>
  <si>
    <t>Financial</t>
  </si>
  <si>
    <t>Year End</t>
  </si>
  <si>
    <t xml:space="preserve">Current </t>
  </si>
  <si>
    <t>Year</t>
  </si>
  <si>
    <t>To Date</t>
  </si>
  <si>
    <t>Preceding Year</t>
  </si>
  <si>
    <t>Corresponding</t>
  </si>
  <si>
    <t>Period</t>
  </si>
  <si>
    <t>CASH AND CASH EQUIVALENTS AT BEGINNING OF THE FINANCIAL</t>
  </si>
  <si>
    <t>Note:</t>
  </si>
  <si>
    <t>Reserves:</t>
  </si>
  <si>
    <t>Net assets per share is calculated based on total assets minus total liabilities divided by the total number of ordinary shares of RM1.00 each in issue.</t>
  </si>
  <si>
    <t>Gross profit</t>
  </si>
  <si>
    <t>Share premium</t>
  </si>
  <si>
    <t>Premium</t>
  </si>
  <si>
    <t>Prepaid land lease payments</t>
  </si>
  <si>
    <t>Investment in an associated company</t>
  </si>
  <si>
    <t>Land and development expenditure</t>
  </si>
  <si>
    <t>(equity component)</t>
  </si>
  <si>
    <t>Irredeemable convertible unsecured loan stocks</t>
  </si>
  <si>
    <t>Deferred tax liabilities</t>
  </si>
  <si>
    <t>(liability component)</t>
  </si>
  <si>
    <t>Amount owing to a director</t>
  </si>
  <si>
    <t>Hire purchase liabilities</t>
  </si>
  <si>
    <t>Tax payables</t>
  </si>
  <si>
    <t>Revenue</t>
  </si>
  <si>
    <t>Share of net results of an associated company</t>
  </si>
  <si>
    <t>Other operating income</t>
  </si>
  <si>
    <t>Adjustments for non-cash items:</t>
  </si>
  <si>
    <t xml:space="preserve">   Share of net results of an associated company</t>
  </si>
  <si>
    <t xml:space="preserve">   Interest received</t>
  </si>
  <si>
    <t xml:space="preserve">   Tax paid</t>
  </si>
  <si>
    <t xml:space="preserve">   Repayment of hire purchase liabilities</t>
  </si>
  <si>
    <t xml:space="preserve">    PERIOD</t>
  </si>
  <si>
    <t>CASH AND CASH EQUIVALENTS AT END OF THE FINANCIAL PERIOD</t>
  </si>
  <si>
    <t>Exchange differences on translation of</t>
  </si>
  <si>
    <t xml:space="preserve">   Interest expense</t>
  </si>
  <si>
    <t xml:space="preserve">   Amortisation of prepaid land lease payments</t>
  </si>
  <si>
    <t xml:space="preserve">   Purchase of  property, plant and equipment</t>
  </si>
  <si>
    <t>Net cash (used in) / from financing activities</t>
  </si>
  <si>
    <t>Cash used in operations</t>
  </si>
  <si>
    <t>Net cash used in operating activities</t>
  </si>
  <si>
    <t>NET DECREASE IN CASH AND CASH EQUIVALENTS</t>
  </si>
  <si>
    <t>Net cash used in investing activities</t>
  </si>
  <si>
    <t>Treasury</t>
  </si>
  <si>
    <t>Shares</t>
  </si>
  <si>
    <t>Treasury ICULS</t>
  </si>
  <si>
    <t>Equity component</t>
  </si>
  <si>
    <t>Treasury shares</t>
  </si>
  <si>
    <t>&lt;------------------------------------------Non-Distributable---------------------------------------------&gt;</t>
  </si>
  <si>
    <t>&lt;-------------------------------------------Non-Distributable----------------------------------------------&gt;</t>
  </si>
  <si>
    <t xml:space="preserve">  Decrease in payables</t>
  </si>
  <si>
    <t xml:space="preserve">  (Increase)/Decrease in inventories</t>
  </si>
  <si>
    <t xml:space="preserve">   Tax refund</t>
  </si>
  <si>
    <t xml:space="preserve">   Inventory written off</t>
  </si>
  <si>
    <t xml:space="preserve">  (Increase)/Decrease in receivables</t>
  </si>
  <si>
    <t>Operating loss</t>
  </si>
  <si>
    <t>(a)   Basic, for loss for the period</t>
  </si>
  <si>
    <t>(b)   Diluted, for loss for the period</t>
  </si>
  <si>
    <t xml:space="preserve">Profit/(Loss) before taxation </t>
  </si>
  <si>
    <t>Net profit/(loss) for the period</t>
  </si>
  <si>
    <t>3 months ended</t>
  </si>
  <si>
    <t>1st Quarter</t>
  </si>
  <si>
    <t xml:space="preserve">3 months quarter ended </t>
  </si>
  <si>
    <t>As at 1 January 2010</t>
  </si>
  <si>
    <t>As at 31 March 2010</t>
  </si>
  <si>
    <t>CONDENSED CONSOLIDATED STATEMENT OF FINANCIAL POSITION</t>
  </si>
  <si>
    <t>Other comprehensive income for the period,</t>
  </si>
  <si>
    <t>net of tax</t>
  </si>
  <si>
    <t>Net profit / (loss) attributable to :</t>
  </si>
  <si>
    <t>Total comprehensive income / (loss) attributable to:</t>
  </si>
  <si>
    <t xml:space="preserve">CONDENSED CONSOLIDATED STATEMENT OF COMPREHENSIVE INCOME </t>
  </si>
  <si>
    <t>for the period</t>
  </si>
  <si>
    <t xml:space="preserve">Total comprehensive income / (loss) </t>
  </si>
  <si>
    <t>foreign entities</t>
  </si>
  <si>
    <t>Total comprehensive loss for the period</t>
  </si>
  <si>
    <t>CONDENSED CONSOLIDATED STATEMENT OF CASH FLOW</t>
  </si>
  <si>
    <t>Accumulated Losses</t>
  </si>
  <si>
    <t>Retained Profit /</t>
  </si>
  <si>
    <t>(Accumulated Losses)</t>
  </si>
  <si>
    <t>accumulated losses</t>
  </si>
  <si>
    <t xml:space="preserve"> AS AT 31 MARCH 2011</t>
  </si>
  <si>
    <t>Staff Loan</t>
  </si>
  <si>
    <t>Other Payable and accruals</t>
  </si>
  <si>
    <t xml:space="preserve"> AS AT 31 MARCH 2011 - continued</t>
  </si>
  <si>
    <t>(The Condensed Consolidated Statement of Financial Position should be read in conjuction with the audited financial statements for the year ended 31 December 2010 and the accompanying explanatory notes attached to the interim financial statements.)</t>
  </si>
  <si>
    <t>FOR THE QUARTER ENDED 31 MARCH 2011</t>
  </si>
  <si>
    <t>(The Condensed Consolidated Statement of Comprehensive Income should be read in conjunction with the audited financial statements for the year ended 31 December 2010 and the accompanying explanatory notes attached to the interim financial statements.)</t>
  </si>
  <si>
    <t>FOR THE QUARTER ENDED 31 MARCH 2011 - continued</t>
  </si>
  <si>
    <t>31 Mar 2010</t>
  </si>
  <si>
    <t>31 March 2011</t>
  </si>
  <si>
    <t>As at 1 January 2011</t>
  </si>
  <si>
    <t>(The Condensed Consolidated Statements of Changes in Equity should be read in conjuction with the audited financial statements for the year ended 31 December 2010 and the accompanying explanatory notes attached to the interim financial statements.)</t>
  </si>
  <si>
    <t>As at 31 March 2011</t>
  </si>
  <si>
    <t>Other</t>
  </si>
  <si>
    <t xml:space="preserve">Attributable to Equity Holders of the Parent </t>
  </si>
  <si>
    <t>(The Condensed Consolidated Statement of Cash Flow should be read in conjunction with the audited financial statements for the year ended 31 December 2010 and the accompanying explanatory notes attached to the interim financial statements.)</t>
  </si>
  <si>
    <t xml:space="preserve">  Foreign currency translation diffrences</t>
  </si>
  <si>
    <t>Owners of the Company</t>
  </si>
  <si>
    <t>Loss per share attributable to Owners of the</t>
  </si>
  <si>
    <t>Company (sen):</t>
  </si>
  <si>
    <t>Total comprehensive income for the period</t>
  </si>
  <si>
    <t>Profit / (Loss) before taxation</t>
  </si>
  <si>
    <t xml:space="preserve">   Advance from a director</t>
  </si>
  <si>
    <t xml:space="preserve">   Gain on disposal of property,plant and equipment</t>
  </si>
  <si>
    <t xml:space="preserve">   Amortisation of financial assets and liabilities</t>
  </si>
  <si>
    <t xml:space="preserve">          Bank balances frozen by court order</t>
  </si>
  <si>
    <t>EFFECT OF FOREIGN EXCHANGE RATE CHANGES</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</si>
</sst>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quot; &quot;#,##0_);\(&quot; &quot;#,##0\)"/>
    <numFmt numFmtId="185" formatCode="&quot; &quot;#,##0_);[Red]\(&quot; &quot;#,##0\)"/>
    <numFmt numFmtId="186" formatCode="&quot; &quot;#,##0.00_);\(&quot; &quot;#,##0.00\)"/>
    <numFmt numFmtId="187" formatCode="&quot; &quot;#,##0.00_);[Red]\(&quot; &quot;#,##0.00\)"/>
    <numFmt numFmtId="188" formatCode="_(&quot; &quot;* #,##0_);_(&quot; &quot;* \(#,##0\);_(&quot; &quot;* &quot;-&quot;_);_(@_)"/>
    <numFmt numFmtId="189" formatCode="_(&quot; &quot;* #,##0.00_);_(&quot; &quot;* \(#,##0.00\);_(&quot; &quot;* &quot;-&quot;??_);_(@_)"/>
    <numFmt numFmtId="190" formatCode="&quot;NT$&quot;#,##0;\-&quot;NT$&quot;#,##0"/>
    <numFmt numFmtId="191" formatCode="&quot;NT$&quot;#,##0;[Red]\-&quot;NT$&quot;#,##0"/>
    <numFmt numFmtId="192" formatCode="&quot;NT$&quot;#,##0.00;\-&quot;NT$&quot;#,##0.00"/>
    <numFmt numFmtId="193" formatCode="&quot;NT$&quot;#,##0.00;[Red]\-&quot;NT$&quot;#,##0.00"/>
    <numFmt numFmtId="194" formatCode="_-&quot;NT$&quot;* #,##0_-;\-&quot;NT$&quot;* #,##0_-;_-&quot;NT$&quot;* &quot;-&quot;_-;_-@_-"/>
    <numFmt numFmtId="195" formatCode="_-&quot;NT$&quot;* #,##0.00_-;\-&quot;NT$&quot;* #,##0.00_-;_-&quot;NT$&quot;* &quot;-&quot;??_-;_-@_-"/>
    <numFmt numFmtId="196" formatCode="_(* #,##0.0_);_(* \(#,##0.0\);_(* &quot;-&quot;??_);_(@_)"/>
    <numFmt numFmtId="197" formatCode="_(* #,##0_);_(* \(#,##0\);_(* &quot;-&quot;??_);_(@_)"/>
    <numFmt numFmtId="198" formatCode="_(* #,##0.000_);_(* \(#,##0.000\);_(* &quot;-&quot;??_);_(@_)"/>
    <numFmt numFmtId="199" formatCode="_(* #,##0.0000_);_(* \(#,##0.0000\);_(* &quot;-&quot;??_);_(@_)"/>
    <numFmt numFmtId="200" formatCode="#,##0.0_);[Red]\(#,##0.0\)"/>
    <numFmt numFmtId="201" formatCode="_(* #,##0.00000_);_(* \(#,##0.00000\);_(* &quot;-&quot;??_);_(@_)"/>
    <numFmt numFmtId="202" formatCode="_(* #,##0.000000_);_(* \(#,##0.000000\);_(* &quot;-&quot;??_);_(@_)"/>
    <numFmt numFmtId="203" formatCode="_(* #,##0.0000000_);_(* \(#,##0.0000000\);_(* &quot;-&quot;??_);_(@_)"/>
    <numFmt numFmtId="204" formatCode="[$-409]dddd\,\ mmmm\ dd\,\ yyyy"/>
    <numFmt numFmtId="205" formatCode="dd/mm/yyyy;@"/>
    <numFmt numFmtId="206" formatCode="[$-809]dd\ mmmm\ yyyy"/>
    <numFmt numFmtId="207" formatCode="#,##0_);[Red]\(#,##0\);\-\ \ \ \ "/>
  </numFmts>
  <fonts count="35">
    <font>
      <sz val="10"/>
      <name val="Arial"/>
      <family val="0"/>
    </font>
    <font>
      <b/>
      <sz val="10"/>
      <name val="Arial"/>
      <family val="0"/>
    </font>
    <font>
      <i/>
      <sz val="10"/>
      <name val="Arial"/>
      <family val="0"/>
    </font>
    <font>
      <b/>
      <i/>
      <sz val="10"/>
      <name val="Arial"/>
      <family val="0"/>
    </font>
    <font>
      <b/>
      <sz val="12"/>
      <color indexed="8"/>
      <name val="Times New Roman"/>
      <family val="1"/>
    </font>
    <font>
      <sz val="12"/>
      <name val="Times New Roman"/>
      <family val="1"/>
    </font>
    <font>
      <b/>
      <sz val="12"/>
      <name val="Times New Roman"/>
      <family val="1"/>
    </font>
    <font>
      <u val="single"/>
      <sz val="12"/>
      <name val="Times New Roman"/>
      <family val="1"/>
    </font>
    <font>
      <b/>
      <u val="single"/>
      <sz val="12"/>
      <name val="Times New Roman"/>
      <family val="1"/>
    </font>
    <font>
      <u val="single"/>
      <sz val="9"/>
      <color indexed="12"/>
      <name val="Arial"/>
      <family val="2"/>
    </font>
    <font>
      <u val="single"/>
      <sz val="9"/>
      <color indexed="36"/>
      <name val="Arial"/>
      <family val="2"/>
    </font>
    <font>
      <b/>
      <sz val="13"/>
      <name val="Times New Roman"/>
      <family val="1"/>
    </font>
    <font>
      <b/>
      <sz val="14"/>
      <name val="Times New Roman"/>
      <family val="1"/>
    </font>
    <font>
      <b/>
      <sz val="14"/>
      <color indexed="8"/>
      <name val="Times New Roman"/>
      <family val="1"/>
    </font>
    <font>
      <b/>
      <sz val="11"/>
      <name val="Times New Roman"/>
      <family val="1"/>
    </font>
    <font>
      <sz val="11"/>
      <name val="Times New Roman"/>
      <family val="1"/>
    </font>
    <font>
      <sz val="12"/>
      <color indexed="53"/>
      <name val="Times New Roman"/>
      <family val="1"/>
    </font>
    <font>
      <b/>
      <sz val="12"/>
      <color indexed="53"/>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style="medium"/>
    </border>
    <border>
      <left>
        <color indexed="63"/>
      </left>
      <right>
        <color indexed="63"/>
      </right>
      <top>
        <color indexed="63"/>
      </top>
      <bottom style="medium"/>
    </border>
    <border>
      <left>
        <color indexed="63"/>
      </left>
      <right>
        <color indexed="63"/>
      </right>
      <top>
        <color indexed="63"/>
      </top>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11"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2" fillId="16" borderId="1" applyNumberFormat="0" applyAlignment="0" applyProtection="0"/>
    <xf numFmtId="0" fontId="2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0" fillId="0" borderId="0" applyNumberFormat="0" applyFill="0" applyBorder="0" applyAlignment="0" applyProtection="0"/>
    <xf numFmtId="0" fontId="25" fillId="6"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9" fillId="0" borderId="0" applyNumberFormat="0" applyFill="0" applyBorder="0" applyAlignment="0" applyProtection="0"/>
    <xf numFmtId="0" fontId="29" fillId="7" borderId="1" applyNumberFormat="0" applyAlignment="0" applyProtection="0"/>
    <xf numFmtId="0" fontId="30" fillId="0" borderId="6" applyNumberFormat="0" applyFill="0" applyAlignment="0" applyProtection="0"/>
    <xf numFmtId="0" fontId="31" fillId="7" borderId="0" applyNumberFormat="0" applyBorder="0" applyAlignment="0" applyProtection="0"/>
    <xf numFmtId="0" fontId="0" fillId="4" borderId="7" applyNumberFormat="0" applyFont="0" applyAlignment="0" applyProtection="0"/>
    <xf numFmtId="0" fontId="32" fillId="16"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0" fillId="0" borderId="0" applyNumberFormat="0" applyFill="0" applyBorder="0" applyAlignment="0" applyProtection="0"/>
  </cellStyleXfs>
  <cellXfs count="112">
    <xf numFmtId="0" fontId="0" fillId="0" borderId="0" xfId="0" applyAlignment="1">
      <alignment/>
    </xf>
    <xf numFmtId="0" fontId="5" fillId="0" borderId="0" xfId="0" applyFont="1" applyAlignment="1">
      <alignment/>
    </xf>
    <xf numFmtId="41" fontId="5" fillId="0" borderId="0" xfId="0" applyNumberFormat="1" applyFont="1" applyFill="1" applyAlignment="1">
      <alignment/>
    </xf>
    <xf numFmtId="197" fontId="5" fillId="0" borderId="0" xfId="0" applyNumberFormat="1" applyFont="1" applyFill="1" applyAlignment="1">
      <alignment/>
    </xf>
    <xf numFmtId="197" fontId="5" fillId="0" borderId="10" xfId="0" applyNumberFormat="1" applyFont="1" applyFill="1" applyBorder="1" applyAlignment="1">
      <alignment/>
    </xf>
    <xf numFmtId="197" fontId="5" fillId="0" borderId="11" xfId="0" applyNumberFormat="1" applyFont="1" applyFill="1" applyBorder="1" applyAlignment="1">
      <alignment/>
    </xf>
    <xf numFmtId="169" fontId="5" fillId="0" borderId="0" xfId="0" applyNumberFormat="1" applyFont="1" applyFill="1" applyAlignment="1">
      <alignment/>
    </xf>
    <xf numFmtId="0" fontId="0" fillId="0" borderId="0" xfId="0" applyFont="1" applyFill="1" applyAlignment="1" applyProtection="1">
      <alignment horizontal="center"/>
      <protection/>
    </xf>
    <xf numFmtId="0" fontId="0" fillId="0" borderId="0" xfId="0" applyFont="1" applyAlignment="1" applyProtection="1">
      <alignment horizontal="centerContinuous"/>
      <protection/>
    </xf>
    <xf numFmtId="0" fontId="5" fillId="0" borderId="0" xfId="0" applyFont="1" applyFill="1" applyAlignment="1" applyProtection="1" quotePrefix="1">
      <alignment horizontal="center"/>
      <protection/>
    </xf>
    <xf numFmtId="0" fontId="0" fillId="0" borderId="0" xfId="0" applyFont="1" applyFill="1" applyAlignment="1" applyProtection="1">
      <alignment horizontal="centerContinuous"/>
      <protection/>
    </xf>
    <xf numFmtId="0" fontId="0" fillId="0" borderId="0" xfId="0" applyFill="1" applyAlignment="1">
      <alignment/>
    </xf>
    <xf numFmtId="0" fontId="5"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6" fillId="0" borderId="0" xfId="0" applyFont="1" applyFill="1" applyAlignment="1">
      <alignment horizontal="center"/>
    </xf>
    <xf numFmtId="0" fontId="5" fillId="0" borderId="0" xfId="0" applyFont="1" applyFill="1" applyAlignment="1">
      <alignment horizontal="left"/>
    </xf>
    <xf numFmtId="0" fontId="5" fillId="0" borderId="0" xfId="0" applyFont="1" applyFill="1" applyBorder="1" applyAlignment="1">
      <alignment/>
    </xf>
    <xf numFmtId="197" fontId="5" fillId="0" borderId="0" xfId="0" applyNumberFormat="1" applyFont="1" applyFill="1" applyBorder="1" applyAlignment="1">
      <alignment/>
    </xf>
    <xf numFmtId="197" fontId="5" fillId="0" borderId="12" xfId="0" applyNumberFormat="1" applyFont="1" applyFill="1" applyBorder="1" applyAlignment="1">
      <alignment/>
    </xf>
    <xf numFmtId="0" fontId="5" fillId="0" borderId="10" xfId="0" applyFont="1" applyFill="1" applyBorder="1" applyAlignment="1">
      <alignment/>
    </xf>
    <xf numFmtId="0" fontId="14" fillId="0" borderId="0" xfId="0" applyFont="1" applyFill="1" applyAlignment="1">
      <alignment/>
    </xf>
    <xf numFmtId="0" fontId="15" fillId="0" borderId="0" xfId="0" applyFont="1" applyFill="1" applyAlignment="1">
      <alignment/>
    </xf>
    <xf numFmtId="197" fontId="5" fillId="0" borderId="0" xfId="42" applyNumberFormat="1" applyFont="1" applyFill="1" applyAlignment="1">
      <alignment horizontal="center"/>
    </xf>
    <xf numFmtId="197" fontId="5" fillId="0" borderId="11" xfId="42" applyNumberFormat="1" applyFont="1" applyFill="1" applyBorder="1" applyAlignment="1">
      <alignment horizontal="center"/>
    </xf>
    <xf numFmtId="0" fontId="7" fillId="0" borderId="0" xfId="0" applyFont="1" applyFill="1" applyAlignment="1">
      <alignment/>
    </xf>
    <xf numFmtId="0" fontId="8" fillId="0" borderId="0" xfId="0" applyFont="1" applyFill="1" applyAlignment="1">
      <alignment/>
    </xf>
    <xf numFmtId="197" fontId="5" fillId="0" borderId="0" xfId="42" applyNumberFormat="1" applyFont="1" applyFill="1" applyAlignment="1">
      <alignment/>
    </xf>
    <xf numFmtId="169" fontId="5" fillId="0" borderId="11" xfId="0" applyNumberFormat="1" applyFont="1" applyFill="1" applyBorder="1" applyAlignment="1">
      <alignment/>
    </xf>
    <xf numFmtId="169" fontId="5" fillId="0" borderId="0" xfId="0" applyNumberFormat="1" applyFont="1" applyFill="1" applyBorder="1" applyAlignment="1">
      <alignment/>
    </xf>
    <xf numFmtId="197" fontId="5" fillId="0" borderId="0" xfId="42" applyNumberFormat="1" applyFont="1" applyFill="1" applyBorder="1" applyAlignment="1">
      <alignment/>
    </xf>
    <xf numFmtId="0" fontId="4" fillId="0" borderId="0" xfId="0" applyFont="1" applyFill="1" applyAlignment="1">
      <alignment horizontal="center"/>
    </xf>
    <xf numFmtId="205" fontId="6" fillId="0" borderId="0" xfId="0" applyNumberFormat="1" applyFont="1" applyFill="1" applyAlignment="1">
      <alignment horizontal="center"/>
    </xf>
    <xf numFmtId="0" fontId="5" fillId="0" borderId="0" xfId="0" applyFont="1" applyFill="1" applyBorder="1" applyAlignment="1">
      <alignment horizontal="center"/>
    </xf>
    <xf numFmtId="197" fontId="5" fillId="0" borderId="13" xfId="42" applyNumberFormat="1" applyFont="1" applyFill="1" applyBorder="1" applyAlignment="1">
      <alignment horizontal="center"/>
    </xf>
    <xf numFmtId="197" fontId="5" fillId="0" borderId="0" xfId="42" applyNumberFormat="1" applyFont="1" applyFill="1" applyBorder="1" applyAlignment="1">
      <alignment horizontal="center"/>
    </xf>
    <xf numFmtId="205" fontId="6" fillId="0" borderId="0" xfId="0" applyNumberFormat="1" applyFont="1" applyFill="1" applyAlignment="1">
      <alignment/>
    </xf>
    <xf numFmtId="169" fontId="6" fillId="0" borderId="0" xfId="0" applyNumberFormat="1" applyFont="1" applyFill="1" applyAlignment="1">
      <alignment/>
    </xf>
    <xf numFmtId="41" fontId="6" fillId="0" borderId="0" xfId="0" applyNumberFormat="1" applyFont="1" applyFill="1" applyAlignment="1">
      <alignment/>
    </xf>
    <xf numFmtId="49" fontId="8" fillId="0" borderId="0" xfId="0" applyNumberFormat="1" applyFont="1" applyFill="1" applyAlignment="1">
      <alignment/>
    </xf>
    <xf numFmtId="197" fontId="6" fillId="0" borderId="0" xfId="42" applyNumberFormat="1" applyFont="1" applyFill="1" applyBorder="1" applyAlignment="1">
      <alignment horizontal="center"/>
    </xf>
    <xf numFmtId="41" fontId="5" fillId="0" borderId="11" xfId="0" applyNumberFormat="1" applyFont="1" applyFill="1" applyBorder="1" applyAlignment="1">
      <alignment/>
    </xf>
    <xf numFmtId="0" fontId="5" fillId="0" borderId="0" xfId="0" applyFont="1" applyFill="1" applyBorder="1" applyAlignment="1">
      <alignment horizontal="centerContinuous"/>
    </xf>
    <xf numFmtId="0" fontId="6" fillId="0" borderId="0" xfId="0" applyFont="1" applyFill="1" applyBorder="1" applyAlignment="1">
      <alignment horizontal="centerContinuous"/>
    </xf>
    <xf numFmtId="14" fontId="6" fillId="0" borderId="0" xfId="42" applyNumberFormat="1" applyFont="1" applyFill="1" applyBorder="1" applyAlignment="1" quotePrefix="1">
      <alignment horizontal="center"/>
    </xf>
    <xf numFmtId="197" fontId="5" fillId="0" borderId="14" xfId="42" applyNumberFormat="1" applyFont="1" applyFill="1" applyBorder="1" applyAlignment="1">
      <alignment/>
    </xf>
    <xf numFmtId="197" fontId="5" fillId="0" borderId="15" xfId="42" applyNumberFormat="1" applyFont="1" applyFill="1" applyBorder="1" applyAlignment="1">
      <alignment/>
    </xf>
    <xf numFmtId="197" fontId="5" fillId="0" borderId="16" xfId="42" applyNumberFormat="1" applyFont="1" applyFill="1" applyBorder="1" applyAlignment="1">
      <alignment/>
    </xf>
    <xf numFmtId="197" fontId="5" fillId="0" borderId="17" xfId="42" applyNumberFormat="1" applyFont="1" applyFill="1" applyBorder="1" applyAlignment="1">
      <alignment/>
    </xf>
    <xf numFmtId="197" fontId="6" fillId="0" borderId="0" xfId="42" applyNumberFormat="1" applyFont="1" applyFill="1" applyBorder="1" applyAlignment="1">
      <alignment/>
    </xf>
    <xf numFmtId="197" fontId="5" fillId="0" borderId="18" xfId="42" applyNumberFormat="1" applyFont="1" applyFill="1" applyBorder="1" applyAlignment="1">
      <alignment/>
    </xf>
    <xf numFmtId="197" fontId="5" fillId="0" borderId="19" xfId="42" applyNumberFormat="1" applyFont="1" applyFill="1" applyBorder="1" applyAlignment="1">
      <alignment/>
    </xf>
    <xf numFmtId="197" fontId="5" fillId="0" borderId="0" xfId="42" applyNumberFormat="1" applyFont="1" applyFill="1" applyBorder="1" applyAlignment="1">
      <alignment horizontal="centerContinuous"/>
    </xf>
    <xf numFmtId="0" fontId="6" fillId="0" borderId="0" xfId="0" applyFont="1" applyFill="1" applyBorder="1" applyAlignment="1">
      <alignment/>
    </xf>
    <xf numFmtId="0" fontId="6" fillId="0" borderId="0" xfId="0" applyFont="1" applyFill="1" applyBorder="1" applyAlignment="1">
      <alignment horizontal="center"/>
    </xf>
    <xf numFmtId="197" fontId="6" fillId="0" borderId="0" xfId="42" applyNumberFormat="1" applyFont="1" applyFill="1" applyBorder="1" applyAlignment="1">
      <alignment horizontal="centerContinuous"/>
    </xf>
    <xf numFmtId="0" fontId="5" fillId="0" borderId="0" xfId="0" applyNumberFormat="1" applyFont="1" applyFill="1" applyBorder="1" applyAlignment="1">
      <alignment horizontal="center"/>
    </xf>
    <xf numFmtId="0" fontId="6" fillId="0" borderId="0" xfId="0" applyNumberFormat="1"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horizontal="left" vertical="justify" wrapText="1"/>
    </xf>
    <xf numFmtId="0" fontId="4" fillId="0" borderId="0" xfId="0" applyFont="1" applyFill="1" applyBorder="1" applyAlignment="1">
      <alignment horizontal="center"/>
    </xf>
    <xf numFmtId="205" fontId="5" fillId="0" borderId="0" xfId="0" applyNumberFormat="1" applyFont="1" applyFill="1" applyBorder="1" applyAlignment="1">
      <alignment/>
    </xf>
    <xf numFmtId="43" fontId="5" fillId="0" borderId="0" xfId="0" applyNumberFormat="1" applyFont="1" applyFill="1" applyBorder="1" applyAlignment="1">
      <alignment/>
    </xf>
    <xf numFmtId="0" fontId="16" fillId="0" borderId="0" xfId="0" applyFont="1" applyFill="1" applyAlignment="1">
      <alignment/>
    </xf>
    <xf numFmtId="0" fontId="17" fillId="0" borderId="0" xfId="0" applyFont="1" applyFill="1" applyAlignment="1">
      <alignment horizontal="center"/>
    </xf>
    <xf numFmtId="0" fontId="16" fillId="0" borderId="0" xfId="0" applyFont="1" applyFill="1" applyAlignment="1">
      <alignment horizontal="center"/>
    </xf>
    <xf numFmtId="197" fontId="16" fillId="0" borderId="0" xfId="0" applyNumberFormat="1" applyFont="1" applyFill="1" applyAlignment="1">
      <alignment/>
    </xf>
    <xf numFmtId="197" fontId="16" fillId="0" borderId="0" xfId="42" applyNumberFormat="1" applyFont="1" applyFill="1" applyBorder="1" applyAlignment="1">
      <alignment horizontal="center"/>
    </xf>
    <xf numFmtId="43" fontId="16" fillId="0" borderId="0" xfId="0" applyNumberFormat="1" applyFont="1" applyFill="1" applyAlignment="1">
      <alignment/>
    </xf>
    <xf numFmtId="169" fontId="16" fillId="0" borderId="0" xfId="0" applyNumberFormat="1" applyFont="1" applyFill="1" applyAlignment="1">
      <alignment/>
    </xf>
    <xf numFmtId="41" fontId="16" fillId="0" borderId="0" xfId="0" applyNumberFormat="1" applyFont="1" applyFill="1" applyAlignment="1">
      <alignment/>
    </xf>
    <xf numFmtId="197" fontId="6" fillId="0" borderId="20" xfId="42" applyNumberFormat="1" applyFont="1" applyFill="1" applyBorder="1" applyAlignment="1">
      <alignment/>
    </xf>
    <xf numFmtId="197" fontId="5" fillId="0" borderId="13" xfId="42" applyNumberFormat="1" applyFont="1" applyFill="1" applyBorder="1" applyAlignment="1">
      <alignment/>
    </xf>
    <xf numFmtId="197" fontId="13" fillId="0" borderId="0" xfId="42" applyNumberFormat="1" applyFont="1" applyFill="1" applyAlignment="1">
      <alignment/>
    </xf>
    <xf numFmtId="0" fontId="12" fillId="0" borderId="0" xfId="0" applyFont="1" applyFill="1" applyAlignment="1">
      <alignment/>
    </xf>
    <xf numFmtId="0" fontId="5" fillId="0" borderId="0" xfId="0" applyFont="1" applyFill="1" applyAlignment="1" applyProtection="1" quotePrefix="1">
      <alignment/>
      <protection/>
    </xf>
    <xf numFmtId="0" fontId="13" fillId="0" borderId="0" xfId="0" applyFont="1" applyFill="1" applyAlignment="1">
      <alignment/>
    </xf>
    <xf numFmtId="41" fontId="6" fillId="0" borderId="0" xfId="0" applyNumberFormat="1" applyFont="1" applyFill="1" applyAlignment="1">
      <alignment horizontal="center"/>
    </xf>
    <xf numFmtId="197" fontId="5" fillId="0" borderId="11" xfId="42" applyNumberFormat="1" applyFont="1" applyFill="1" applyBorder="1" applyAlignment="1">
      <alignment/>
    </xf>
    <xf numFmtId="41" fontId="5" fillId="0" borderId="0" xfId="0" applyNumberFormat="1" applyFont="1" applyFill="1" applyBorder="1" applyAlignment="1">
      <alignment/>
    </xf>
    <xf numFmtId="0" fontId="5" fillId="0" borderId="0" xfId="0" applyNumberFormat="1" applyFont="1" applyFill="1" applyBorder="1" applyAlignment="1">
      <alignment horizontal="justify" vertical="justify"/>
    </xf>
    <xf numFmtId="14" fontId="6" fillId="0" borderId="0" xfId="42" applyNumberFormat="1" applyFont="1" applyFill="1" applyBorder="1" applyAlignment="1">
      <alignment horizontal="center"/>
    </xf>
    <xf numFmtId="207" fontId="5" fillId="0" borderId="0" xfId="0" applyNumberFormat="1" applyFont="1" applyFill="1" applyAlignment="1">
      <alignment/>
    </xf>
    <xf numFmtId="41" fontId="5" fillId="0" borderId="10" xfId="0" applyNumberFormat="1" applyFont="1" applyFill="1" applyBorder="1" applyAlignment="1">
      <alignment/>
    </xf>
    <xf numFmtId="41" fontId="16" fillId="0" borderId="0" xfId="0" applyNumberFormat="1" applyFont="1" applyFill="1" applyBorder="1" applyAlignment="1">
      <alignment/>
    </xf>
    <xf numFmtId="43" fontId="5" fillId="0" borderId="0" xfId="0" applyNumberFormat="1" applyFont="1" applyFill="1" applyAlignment="1">
      <alignment/>
    </xf>
    <xf numFmtId="43" fontId="5" fillId="0" borderId="20" xfId="0" applyNumberFormat="1" applyFont="1" applyFill="1" applyBorder="1" applyAlignment="1">
      <alignment/>
    </xf>
    <xf numFmtId="43" fontId="5" fillId="0" borderId="0" xfId="42" applyFont="1" applyFill="1" applyBorder="1" applyAlignment="1">
      <alignment/>
    </xf>
    <xf numFmtId="43" fontId="5" fillId="0" borderId="20" xfId="42" applyFont="1" applyFill="1" applyBorder="1" applyAlignment="1">
      <alignment/>
    </xf>
    <xf numFmtId="197" fontId="5" fillId="0" borderId="10" xfId="42" applyNumberFormat="1" applyFont="1" applyFill="1" applyBorder="1" applyAlignment="1">
      <alignment/>
    </xf>
    <xf numFmtId="196" fontId="5" fillId="0" borderId="0" xfId="42" applyNumberFormat="1" applyFont="1" applyFill="1" applyAlignment="1">
      <alignment/>
    </xf>
    <xf numFmtId="196" fontId="5" fillId="0" borderId="0" xfId="42" applyNumberFormat="1" applyFont="1" applyFill="1" applyBorder="1" applyAlignment="1">
      <alignment/>
    </xf>
    <xf numFmtId="196" fontId="16" fillId="0" borderId="0" xfId="42" applyNumberFormat="1" applyFont="1" applyFill="1" applyAlignment="1">
      <alignment/>
    </xf>
    <xf numFmtId="197" fontId="5" fillId="0" borderId="0" xfId="0" applyNumberFormat="1" applyFont="1" applyFill="1" applyBorder="1" applyAlignment="1">
      <alignment horizontal="justify" vertical="justify"/>
    </xf>
    <xf numFmtId="197" fontId="5" fillId="0" borderId="13" xfId="0" applyNumberFormat="1" applyFont="1" applyFill="1" applyBorder="1" applyAlignment="1">
      <alignment/>
    </xf>
    <xf numFmtId="43" fontId="5" fillId="0" borderId="0" xfId="42" applyFont="1" applyFill="1" applyAlignment="1">
      <alignment/>
    </xf>
    <xf numFmtId="43" fontId="5" fillId="0" borderId="12" xfId="42" applyFont="1" applyFill="1" applyBorder="1" applyAlignment="1">
      <alignment/>
    </xf>
    <xf numFmtId="0" fontId="6" fillId="0" borderId="0" xfId="0" applyFont="1" applyFill="1" applyBorder="1" applyAlignment="1">
      <alignment horizontal="justify" vertical="justify" wrapText="1"/>
    </xf>
    <xf numFmtId="0" fontId="5" fillId="0" borderId="0" xfId="0" applyNumberFormat="1" applyFont="1" applyFill="1" applyBorder="1" applyAlignment="1">
      <alignment horizontal="justify" vertical="justify" wrapText="1"/>
    </xf>
    <xf numFmtId="197" fontId="12" fillId="0" borderId="0" xfId="42" applyNumberFormat="1" applyFont="1" applyFill="1" applyBorder="1" applyAlignment="1">
      <alignment horizontal="center"/>
    </xf>
    <xf numFmtId="0" fontId="11" fillId="0" borderId="0" xfId="0" applyFont="1" applyFill="1" applyAlignment="1">
      <alignment horizontal="justify" vertical="justify" wrapText="1"/>
    </xf>
    <xf numFmtId="0" fontId="13" fillId="0" borderId="0" xfId="0" applyFont="1" applyFill="1" applyAlignment="1">
      <alignment horizontal="center"/>
    </xf>
    <xf numFmtId="197" fontId="13" fillId="0" borderId="0" xfId="42" applyNumberFormat="1" applyFont="1" applyFill="1" applyAlignment="1">
      <alignment horizontal="center"/>
    </xf>
    <xf numFmtId="0" fontId="6" fillId="0" borderId="0" xfId="0" applyFont="1" applyFill="1" applyAlignment="1">
      <alignment horizontal="center"/>
    </xf>
    <xf numFmtId="0" fontId="0" fillId="0" borderId="0" xfId="0" applyFill="1" applyAlignment="1">
      <alignment/>
    </xf>
    <xf numFmtId="0" fontId="5" fillId="0" borderId="0" xfId="0" applyFont="1" applyFill="1" applyAlignment="1" applyProtection="1" quotePrefix="1">
      <alignment horizontal="center"/>
      <protection/>
    </xf>
    <xf numFmtId="0" fontId="12" fillId="0" borderId="0" xfId="0" applyFont="1" applyFill="1" applyAlignment="1">
      <alignment horizontal="center"/>
    </xf>
    <xf numFmtId="0" fontId="0" fillId="0" borderId="0" xfId="0" applyFill="1" applyAlignment="1">
      <alignment horizontal="center"/>
    </xf>
    <xf numFmtId="0" fontId="6" fillId="0" borderId="0" xfId="0" applyFont="1" applyFill="1" applyAlignment="1">
      <alignment horizontal="justify" vertical="justify" wrapText="1"/>
    </xf>
    <xf numFmtId="0" fontId="0" fillId="0" borderId="0" xfId="0" applyFont="1" applyFill="1" applyAlignment="1">
      <alignment horizontal="center"/>
    </xf>
    <xf numFmtId="197" fontId="12" fillId="0" borderId="0" xfId="42" applyNumberFormat="1" applyFont="1" applyFill="1" applyAlignment="1">
      <alignment horizontal="center"/>
    </xf>
    <xf numFmtId="0" fontId="5" fillId="0" borderId="0" xfId="0" applyFont="1" applyFill="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819150</xdr:colOff>
      <xdr:row>5</xdr:row>
      <xdr:rowOff>104775</xdr:rowOff>
    </xdr:from>
    <xdr:to>
      <xdr:col>9</xdr:col>
      <xdr:colOff>1114425</xdr:colOff>
      <xdr:row>5</xdr:row>
      <xdr:rowOff>114300</xdr:rowOff>
    </xdr:to>
    <xdr:sp>
      <xdr:nvSpPr>
        <xdr:cNvPr id="1" name="Line 1"/>
        <xdr:cNvSpPr>
          <a:spLocks/>
        </xdr:cNvSpPr>
      </xdr:nvSpPr>
      <xdr:spPr>
        <a:xfrm>
          <a:off x="6486525" y="1209675"/>
          <a:ext cx="2952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5</xdr:row>
      <xdr:rowOff>114300</xdr:rowOff>
    </xdr:from>
    <xdr:to>
      <xdr:col>7</xdr:col>
      <xdr:colOff>161925</xdr:colOff>
      <xdr:row>5</xdr:row>
      <xdr:rowOff>114300</xdr:rowOff>
    </xdr:to>
    <xdr:sp>
      <xdr:nvSpPr>
        <xdr:cNvPr id="2" name="Line 2"/>
        <xdr:cNvSpPr>
          <a:spLocks/>
        </xdr:cNvSpPr>
      </xdr:nvSpPr>
      <xdr:spPr>
        <a:xfrm flipH="1">
          <a:off x="4810125" y="12192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5</xdr:row>
      <xdr:rowOff>104775</xdr:rowOff>
    </xdr:from>
    <xdr:to>
      <xdr:col>3</xdr:col>
      <xdr:colOff>361950</xdr:colOff>
      <xdr:row>5</xdr:row>
      <xdr:rowOff>104775</xdr:rowOff>
    </xdr:to>
    <xdr:sp>
      <xdr:nvSpPr>
        <xdr:cNvPr id="3" name="Line 8"/>
        <xdr:cNvSpPr>
          <a:spLocks/>
        </xdr:cNvSpPr>
      </xdr:nvSpPr>
      <xdr:spPr>
        <a:xfrm flipH="1">
          <a:off x="3057525" y="120967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5</xdr:row>
      <xdr:rowOff>114300</xdr:rowOff>
    </xdr:from>
    <xdr:to>
      <xdr:col>5</xdr:col>
      <xdr:colOff>733425</xdr:colOff>
      <xdr:row>5</xdr:row>
      <xdr:rowOff>114300</xdr:rowOff>
    </xdr:to>
    <xdr:sp>
      <xdr:nvSpPr>
        <xdr:cNvPr id="4" name="Line 9"/>
        <xdr:cNvSpPr>
          <a:spLocks/>
        </xdr:cNvSpPr>
      </xdr:nvSpPr>
      <xdr:spPr>
        <a:xfrm flipV="1">
          <a:off x="4295775" y="121920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523875</xdr:colOff>
      <xdr:row>5</xdr:row>
      <xdr:rowOff>104775</xdr:rowOff>
    </xdr:from>
    <xdr:to>
      <xdr:col>9</xdr:col>
      <xdr:colOff>485775</xdr:colOff>
      <xdr:row>5</xdr:row>
      <xdr:rowOff>104775</xdr:rowOff>
    </xdr:to>
    <xdr:sp>
      <xdr:nvSpPr>
        <xdr:cNvPr id="1" name="Line 2"/>
        <xdr:cNvSpPr>
          <a:spLocks/>
        </xdr:cNvSpPr>
      </xdr:nvSpPr>
      <xdr:spPr>
        <a:xfrm flipV="1">
          <a:off x="8943975" y="1276350"/>
          <a:ext cx="2228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5</xdr:row>
      <xdr:rowOff>104775</xdr:rowOff>
    </xdr:from>
    <xdr:to>
      <xdr:col>4</xdr:col>
      <xdr:colOff>914400</xdr:colOff>
      <xdr:row>5</xdr:row>
      <xdr:rowOff>104775</xdr:rowOff>
    </xdr:to>
    <xdr:sp>
      <xdr:nvSpPr>
        <xdr:cNvPr id="2" name="Line 9"/>
        <xdr:cNvSpPr>
          <a:spLocks/>
        </xdr:cNvSpPr>
      </xdr:nvSpPr>
      <xdr:spPr>
        <a:xfrm flipH="1">
          <a:off x="3238500" y="1276350"/>
          <a:ext cx="2533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96"/>
  <sheetViews>
    <sheetView tabSelected="1" zoomScalePageLayoutView="0" workbookViewId="0" topLeftCell="A1">
      <selection activeCell="J91" sqref="J91"/>
    </sheetView>
  </sheetViews>
  <sheetFormatPr defaultColWidth="9.140625" defaultRowHeight="12.75"/>
  <cols>
    <col min="1" max="1" width="5.57421875" style="17" customWidth="1"/>
    <col min="2" max="2" width="0.9921875" style="17" customWidth="1"/>
    <col min="3" max="3" width="2.28125" style="17" customWidth="1"/>
    <col min="4" max="4" width="45.140625" style="17" customWidth="1"/>
    <col min="5" max="5" width="6.28125" style="17" customWidth="1"/>
    <col min="6" max="6" width="15.00390625" style="53" customWidth="1"/>
    <col min="7" max="7" width="2.57421875" style="17" customWidth="1"/>
    <col min="8" max="8" width="16.421875" style="30" customWidth="1"/>
    <col min="9" max="9" width="9.140625" style="17" customWidth="1"/>
    <col min="10" max="10" width="13.7109375" style="17" customWidth="1"/>
    <col min="11" max="16384" width="9.140625" style="17" customWidth="1"/>
  </cols>
  <sheetData>
    <row r="1" spans="1:8" ht="15.75" customHeight="1">
      <c r="A1" s="99" t="s">
        <v>52</v>
      </c>
      <c r="B1" s="99"/>
      <c r="C1" s="99"/>
      <c r="D1" s="99"/>
      <c r="E1" s="99"/>
      <c r="F1" s="99"/>
      <c r="G1" s="99"/>
      <c r="H1" s="99"/>
    </row>
    <row r="2" spans="1:8" ht="18.75" customHeight="1">
      <c r="A2" s="99" t="s">
        <v>137</v>
      </c>
      <c r="B2" s="99"/>
      <c r="C2" s="99"/>
      <c r="D2" s="99"/>
      <c r="E2" s="99"/>
      <c r="F2" s="99"/>
      <c r="G2" s="99"/>
      <c r="H2" s="99"/>
    </row>
    <row r="3" spans="1:8" ht="18.75" customHeight="1">
      <c r="A3" s="99" t="s">
        <v>152</v>
      </c>
      <c r="B3" s="99"/>
      <c r="C3" s="99"/>
      <c r="D3" s="99"/>
      <c r="E3" s="99"/>
      <c r="F3" s="99"/>
      <c r="G3" s="99"/>
      <c r="H3" s="99"/>
    </row>
    <row r="4" spans="1:8" ht="15.75">
      <c r="A4" s="52"/>
      <c r="B4" s="42"/>
      <c r="C4" s="42"/>
      <c r="D4" s="42"/>
      <c r="E4" s="42"/>
      <c r="F4" s="43"/>
      <c r="G4" s="42"/>
      <c r="H4" s="52"/>
    </row>
    <row r="5" spans="5:8" ht="15.75">
      <c r="E5" s="53"/>
      <c r="F5" s="54" t="s">
        <v>1</v>
      </c>
      <c r="G5" s="43"/>
      <c r="H5" s="55" t="s">
        <v>2</v>
      </c>
    </row>
    <row r="6" spans="5:8" s="33" customFormat="1" ht="15.75">
      <c r="E6" s="54"/>
      <c r="F6" s="40" t="s">
        <v>67</v>
      </c>
      <c r="G6" s="40"/>
      <c r="H6" s="40" t="s">
        <v>70</v>
      </c>
    </row>
    <row r="7" spans="5:8" s="33" customFormat="1" ht="15.75">
      <c r="E7" s="54"/>
      <c r="F7" s="40" t="s">
        <v>68</v>
      </c>
      <c r="G7" s="40"/>
      <c r="H7" s="40" t="s">
        <v>71</v>
      </c>
    </row>
    <row r="8" spans="5:8" s="33" customFormat="1" ht="15.75">
      <c r="E8" s="54"/>
      <c r="F8" s="40" t="s">
        <v>69</v>
      </c>
      <c r="G8" s="40"/>
      <c r="H8" s="40" t="s">
        <v>72</v>
      </c>
    </row>
    <row r="9" spans="5:8" s="56" customFormat="1" ht="15.75">
      <c r="E9" s="57" t="s">
        <v>20</v>
      </c>
      <c r="F9" s="81">
        <v>40633</v>
      </c>
      <c r="G9" s="44"/>
      <c r="H9" s="44">
        <v>40543</v>
      </c>
    </row>
    <row r="10" spans="5:8" s="33" customFormat="1" ht="15.75">
      <c r="E10" s="54"/>
      <c r="F10" s="40" t="s">
        <v>0</v>
      </c>
      <c r="G10" s="40"/>
      <c r="H10" s="40" t="s">
        <v>0</v>
      </c>
    </row>
    <row r="11" spans="5:8" s="33" customFormat="1" ht="15.75">
      <c r="E11" s="54"/>
      <c r="F11" s="40"/>
      <c r="G11" s="40"/>
      <c r="H11" s="40"/>
    </row>
    <row r="12" spans="3:8" s="33" customFormat="1" ht="15.75">
      <c r="C12" s="54" t="s">
        <v>29</v>
      </c>
      <c r="F12" s="40"/>
      <c r="G12" s="35"/>
      <c r="H12" s="35"/>
    </row>
    <row r="13" spans="2:8" s="33" customFormat="1" ht="15.75">
      <c r="B13" s="53" t="s">
        <v>21</v>
      </c>
      <c r="F13" s="40"/>
      <c r="G13" s="35"/>
      <c r="H13" s="35"/>
    </row>
    <row r="14" spans="1:10" ht="15.75">
      <c r="A14" s="33"/>
      <c r="C14" s="17" t="s">
        <v>56</v>
      </c>
      <c r="E14" s="33">
        <v>10</v>
      </c>
      <c r="F14" s="45">
        <v>24194</v>
      </c>
      <c r="G14" s="30"/>
      <c r="H14" s="45">
        <v>24406</v>
      </c>
      <c r="J14" s="18"/>
    </row>
    <row r="15" spans="1:10" ht="15.75">
      <c r="A15" s="33"/>
      <c r="C15" s="17" t="s">
        <v>86</v>
      </c>
      <c r="E15" s="33"/>
      <c r="F15" s="46">
        <v>7575</v>
      </c>
      <c r="G15" s="30"/>
      <c r="H15" s="46">
        <v>7640</v>
      </c>
      <c r="J15" s="18"/>
    </row>
    <row r="16" spans="1:10" ht="15.75">
      <c r="A16" s="33"/>
      <c r="C16" s="17" t="s">
        <v>87</v>
      </c>
      <c r="E16" s="33"/>
      <c r="F16" s="46">
        <v>44550</v>
      </c>
      <c r="G16" s="30"/>
      <c r="H16" s="46">
        <v>40030</v>
      </c>
      <c r="J16" s="18"/>
    </row>
    <row r="17" spans="1:10" ht="15.75">
      <c r="A17" s="33"/>
      <c r="C17" s="17" t="s">
        <v>17</v>
      </c>
      <c r="E17" s="33"/>
      <c r="F17" s="46">
        <v>50</v>
      </c>
      <c r="G17" s="30"/>
      <c r="H17" s="46">
        <v>50</v>
      </c>
      <c r="J17" s="18"/>
    </row>
    <row r="18" spans="1:10" ht="15.75">
      <c r="A18" s="33"/>
      <c r="C18" s="58" t="s">
        <v>88</v>
      </c>
      <c r="E18" s="33"/>
      <c r="F18" s="46">
        <v>163091</v>
      </c>
      <c r="G18" s="30"/>
      <c r="H18" s="46">
        <v>163091</v>
      </c>
      <c r="J18" s="18"/>
    </row>
    <row r="19" spans="1:10" ht="15.75">
      <c r="A19" s="33"/>
      <c r="C19" s="17" t="s">
        <v>40</v>
      </c>
      <c r="E19" s="33"/>
      <c r="F19" s="46">
        <v>2390</v>
      </c>
      <c r="G19" s="30"/>
      <c r="H19" s="46">
        <v>2778</v>
      </c>
      <c r="J19" s="18"/>
    </row>
    <row r="20" spans="1:10" ht="15.75">
      <c r="A20" s="33"/>
      <c r="C20" s="17" t="s">
        <v>153</v>
      </c>
      <c r="E20" s="33"/>
      <c r="F20" s="47">
        <v>278</v>
      </c>
      <c r="G20" s="30"/>
      <c r="H20" s="47">
        <v>274</v>
      </c>
      <c r="J20" s="18"/>
    </row>
    <row r="21" spans="1:10" ht="15.75">
      <c r="A21" s="33"/>
      <c r="E21" s="33"/>
      <c r="F21" s="47">
        <f>SUM(F14:F20)</f>
        <v>242128</v>
      </c>
      <c r="G21" s="30"/>
      <c r="H21" s="47">
        <f>SUM(H14:H20)</f>
        <v>238269</v>
      </c>
      <c r="J21" s="18"/>
    </row>
    <row r="22" spans="1:10" ht="15.75">
      <c r="A22" s="33"/>
      <c r="E22" s="33"/>
      <c r="F22" s="30"/>
      <c r="G22" s="30"/>
      <c r="J22" s="18"/>
    </row>
    <row r="23" spans="1:8" ht="15.75">
      <c r="A23" s="33"/>
      <c r="B23" s="53" t="s">
        <v>22</v>
      </c>
      <c r="E23" s="33"/>
      <c r="F23" s="89"/>
      <c r="G23" s="30"/>
      <c r="H23" s="89"/>
    </row>
    <row r="24" spans="1:10" ht="15.75">
      <c r="A24" s="33"/>
      <c r="C24" s="58" t="s">
        <v>23</v>
      </c>
      <c r="D24" s="58"/>
      <c r="E24" s="33"/>
      <c r="F24" s="46">
        <v>9</v>
      </c>
      <c r="G24" s="30"/>
      <c r="H24" s="46">
        <v>9</v>
      </c>
      <c r="J24" s="18"/>
    </row>
    <row r="25" spans="1:10" ht="15.75">
      <c r="A25" s="33"/>
      <c r="C25" s="58" t="s">
        <v>15</v>
      </c>
      <c r="D25" s="58"/>
      <c r="E25" s="33"/>
      <c r="F25" s="46">
        <v>5378</v>
      </c>
      <c r="G25" s="30"/>
      <c r="H25" s="46">
        <v>5378</v>
      </c>
      <c r="J25" s="18"/>
    </row>
    <row r="26" spans="1:12" ht="15.75">
      <c r="A26" s="33"/>
      <c r="C26" s="58" t="s">
        <v>46</v>
      </c>
      <c r="D26" s="58"/>
      <c r="E26" s="33"/>
      <c r="F26" s="46">
        <f>43495+1</f>
        <v>43496</v>
      </c>
      <c r="G26" s="30"/>
      <c r="H26" s="46">
        <v>43548</v>
      </c>
      <c r="J26" s="18"/>
      <c r="L26" s="18"/>
    </row>
    <row r="27" spans="1:12" ht="15.75">
      <c r="A27" s="33"/>
      <c r="C27" s="58" t="s">
        <v>41</v>
      </c>
      <c r="D27" s="58"/>
      <c r="E27" s="33"/>
      <c r="F27" s="46">
        <v>2197</v>
      </c>
      <c r="G27" s="30"/>
      <c r="H27" s="46">
        <v>2194</v>
      </c>
      <c r="J27" s="18"/>
      <c r="L27" s="18"/>
    </row>
    <row r="28" spans="1:12" ht="15.75">
      <c r="A28" s="33"/>
      <c r="C28" s="58" t="s">
        <v>42</v>
      </c>
      <c r="D28" s="58"/>
      <c r="E28" s="33"/>
      <c r="F28" s="46">
        <v>878</v>
      </c>
      <c r="G28" s="30"/>
      <c r="H28" s="46">
        <v>1898</v>
      </c>
      <c r="J28" s="18"/>
      <c r="L28" s="18"/>
    </row>
    <row r="29" spans="1:10" ht="15.75">
      <c r="A29" s="33"/>
      <c r="C29" s="58" t="s">
        <v>11</v>
      </c>
      <c r="D29" s="58"/>
      <c r="E29" s="33"/>
      <c r="F29" s="47">
        <v>1340</v>
      </c>
      <c r="G29" s="30"/>
      <c r="H29" s="47">
        <v>1193</v>
      </c>
      <c r="J29" s="18"/>
    </row>
    <row r="30" spans="1:8" ht="15.75">
      <c r="A30" s="33"/>
      <c r="E30" s="33"/>
      <c r="F30" s="48">
        <f>SUM(F24:F29)</f>
        <v>53298</v>
      </c>
      <c r="G30" s="30"/>
      <c r="H30" s="48">
        <f>SUM(H24:H29)</f>
        <v>54220</v>
      </c>
    </row>
    <row r="31" spans="1:8" ht="15.75">
      <c r="A31" s="33"/>
      <c r="E31" s="33"/>
      <c r="F31" s="72"/>
      <c r="G31" s="30"/>
      <c r="H31" s="72"/>
    </row>
    <row r="32" spans="1:8" s="53" customFormat="1" ht="16.5" thickBot="1">
      <c r="A32" s="54"/>
      <c r="C32" s="53" t="s">
        <v>24</v>
      </c>
      <c r="E32" s="54"/>
      <c r="F32" s="71">
        <f>F21+F30</f>
        <v>295426</v>
      </c>
      <c r="G32" s="49"/>
      <c r="H32" s="71">
        <f>H21+H30</f>
        <v>292489</v>
      </c>
    </row>
    <row r="33" spans="1:8" ht="16.5" thickTop="1">
      <c r="A33" s="33"/>
      <c r="C33" s="53"/>
      <c r="E33" s="33"/>
      <c r="F33" s="30"/>
      <c r="G33" s="30"/>
      <c r="H33" s="49"/>
    </row>
    <row r="34" spans="1:7" ht="15.75">
      <c r="A34" s="33"/>
      <c r="B34" s="53" t="s">
        <v>25</v>
      </c>
      <c r="C34" s="53"/>
      <c r="E34" s="33"/>
      <c r="F34" s="30"/>
      <c r="G34" s="30"/>
    </row>
    <row r="35" spans="1:7" ht="15.75">
      <c r="A35" s="33"/>
      <c r="C35" s="53" t="s">
        <v>30</v>
      </c>
      <c r="E35" s="33"/>
      <c r="F35" s="30"/>
      <c r="G35" s="30"/>
    </row>
    <row r="36" spans="1:8" ht="15.75">
      <c r="A36" s="33"/>
      <c r="C36" s="17" t="s">
        <v>61</v>
      </c>
      <c r="E36" s="33">
        <v>7</v>
      </c>
      <c r="F36" s="45">
        <v>276846</v>
      </c>
      <c r="G36" s="30"/>
      <c r="H36" s="45">
        <v>276846</v>
      </c>
    </row>
    <row r="37" spans="1:8" ht="15.75">
      <c r="A37" s="33"/>
      <c r="C37" s="17" t="s">
        <v>84</v>
      </c>
      <c r="E37" s="33">
        <v>7</v>
      </c>
      <c r="F37" s="46">
        <v>225</v>
      </c>
      <c r="G37" s="30"/>
      <c r="H37" s="46">
        <v>225</v>
      </c>
    </row>
    <row r="38" spans="1:10" ht="15.75">
      <c r="A38" s="33"/>
      <c r="C38" s="17" t="s">
        <v>119</v>
      </c>
      <c r="E38" s="33"/>
      <c r="F38" s="46">
        <v>-155</v>
      </c>
      <c r="G38" s="30"/>
      <c r="H38" s="46">
        <v>-155</v>
      </c>
      <c r="J38" s="18"/>
    </row>
    <row r="39" spans="1:8" ht="15.75" hidden="1">
      <c r="A39" s="33"/>
      <c r="C39" s="33" t="s">
        <v>57</v>
      </c>
      <c r="D39" s="17" t="s">
        <v>58</v>
      </c>
      <c r="E39" s="33"/>
      <c r="F39" s="46">
        <v>0</v>
      </c>
      <c r="G39" s="30"/>
      <c r="H39" s="46">
        <v>0</v>
      </c>
    </row>
    <row r="40" spans="1:8" ht="15.75">
      <c r="A40" s="33"/>
      <c r="C40" s="17" t="s">
        <v>90</v>
      </c>
      <c r="E40" s="33"/>
      <c r="F40" s="46"/>
      <c r="G40" s="30"/>
      <c r="H40" s="46"/>
    </row>
    <row r="41" spans="1:8" ht="15.75">
      <c r="A41" s="33"/>
      <c r="C41" s="17" t="s">
        <v>89</v>
      </c>
      <c r="E41" s="33">
        <v>7</v>
      </c>
      <c r="F41" s="46">
        <v>85165</v>
      </c>
      <c r="G41" s="30"/>
      <c r="H41" s="46">
        <v>85165</v>
      </c>
    </row>
    <row r="42" spans="1:10" ht="15.75">
      <c r="A42" s="33"/>
      <c r="C42" s="17" t="s">
        <v>81</v>
      </c>
      <c r="E42" s="33"/>
      <c r="F42" s="46"/>
      <c r="G42" s="30"/>
      <c r="H42" s="46"/>
      <c r="J42" s="18"/>
    </row>
    <row r="43" spans="1:8" ht="15.75">
      <c r="A43" s="33"/>
      <c r="C43" s="33" t="s">
        <v>57</v>
      </c>
      <c r="D43" s="17" t="s">
        <v>59</v>
      </c>
      <c r="E43" s="33"/>
      <c r="F43" s="46">
        <v>509</v>
      </c>
      <c r="G43" s="30"/>
      <c r="H43" s="46">
        <v>509</v>
      </c>
    </row>
    <row r="44" spans="1:8" ht="15.75">
      <c r="A44" s="33"/>
      <c r="C44" s="33" t="s">
        <v>57</v>
      </c>
      <c r="D44" s="17" t="s">
        <v>60</v>
      </c>
      <c r="E44" s="33"/>
      <c r="F44" s="46">
        <v>914</v>
      </c>
      <c r="G44" s="30"/>
      <c r="H44" s="46">
        <v>1156</v>
      </c>
    </row>
    <row r="45" spans="1:10" ht="15.75">
      <c r="A45" s="33"/>
      <c r="C45" s="33" t="s">
        <v>57</v>
      </c>
      <c r="D45" s="17" t="s">
        <v>151</v>
      </c>
      <c r="E45" s="33"/>
      <c r="F45" s="47">
        <v>-99920</v>
      </c>
      <c r="G45" s="30"/>
      <c r="H45" s="47">
        <v>-103143</v>
      </c>
      <c r="J45" s="18"/>
    </row>
    <row r="46" spans="1:8" ht="15.75">
      <c r="A46" s="33"/>
      <c r="E46" s="33"/>
      <c r="F46" s="46">
        <f>SUM(F36:F45)</f>
        <v>263584</v>
      </c>
      <c r="G46" s="30"/>
      <c r="H46" s="46">
        <f>SUM(H36:H45)</f>
        <v>260603</v>
      </c>
    </row>
    <row r="47" spans="1:8" ht="15.75">
      <c r="A47" s="33"/>
      <c r="C47" s="17" t="s">
        <v>26</v>
      </c>
      <c r="D47" s="53"/>
      <c r="E47" s="54"/>
      <c r="F47" s="46">
        <v>0</v>
      </c>
      <c r="G47" s="30"/>
      <c r="H47" s="46">
        <v>0</v>
      </c>
    </row>
    <row r="48" spans="1:8" ht="16.5" thickBot="1">
      <c r="A48" s="33"/>
      <c r="C48" s="53" t="s">
        <v>27</v>
      </c>
      <c r="D48" s="53"/>
      <c r="E48" s="54"/>
      <c r="F48" s="50">
        <f>SUM(F46:F47)</f>
        <v>263584</v>
      </c>
      <c r="G48" s="30"/>
      <c r="H48" s="50">
        <f>SUM(H46:H47)</f>
        <v>260603</v>
      </c>
    </row>
    <row r="49" spans="1:7" ht="15.75">
      <c r="A49" s="33"/>
      <c r="C49" s="53"/>
      <c r="D49" s="53"/>
      <c r="E49" s="54"/>
      <c r="F49" s="30"/>
      <c r="G49" s="30"/>
    </row>
    <row r="50" spans="1:7" ht="15.75">
      <c r="A50" s="33"/>
      <c r="C50" s="53"/>
      <c r="D50" s="53"/>
      <c r="E50" s="54"/>
      <c r="F50" s="30"/>
      <c r="G50" s="30"/>
    </row>
    <row r="51" spans="1:8" ht="15.75" customHeight="1">
      <c r="A51" s="99" t="s">
        <v>52</v>
      </c>
      <c r="B51" s="99"/>
      <c r="C51" s="99"/>
      <c r="D51" s="99"/>
      <c r="E51" s="99"/>
      <c r="F51" s="99"/>
      <c r="G51" s="99"/>
      <c r="H51" s="99"/>
    </row>
    <row r="52" spans="1:8" ht="18.75" customHeight="1">
      <c r="A52" s="99" t="s">
        <v>137</v>
      </c>
      <c r="B52" s="99"/>
      <c r="C52" s="99"/>
      <c r="D52" s="99"/>
      <c r="E52" s="99"/>
      <c r="F52" s="99"/>
      <c r="G52" s="99"/>
      <c r="H52" s="99"/>
    </row>
    <row r="53" spans="1:8" ht="18.75" customHeight="1">
      <c r="A53" s="99" t="s">
        <v>155</v>
      </c>
      <c r="B53" s="99"/>
      <c r="C53" s="99"/>
      <c r="D53" s="99"/>
      <c r="E53" s="99"/>
      <c r="F53" s="99"/>
      <c r="G53" s="99"/>
      <c r="H53" s="99"/>
    </row>
    <row r="54" spans="1:7" ht="15.75">
      <c r="A54" s="33"/>
      <c r="C54" s="53"/>
      <c r="D54" s="53"/>
      <c r="E54" s="54"/>
      <c r="F54" s="30"/>
      <c r="G54" s="30"/>
    </row>
    <row r="55" spans="5:8" ht="15.75">
      <c r="E55" s="53"/>
      <c r="F55" s="54" t="s">
        <v>1</v>
      </c>
      <c r="G55" s="43"/>
      <c r="H55" s="55" t="s">
        <v>2</v>
      </c>
    </row>
    <row r="56" spans="5:8" s="33" customFormat="1" ht="15.75">
      <c r="E56" s="54"/>
      <c r="F56" s="40" t="s">
        <v>67</v>
      </c>
      <c r="G56" s="40"/>
      <c r="H56" s="40" t="s">
        <v>70</v>
      </c>
    </row>
    <row r="57" spans="5:8" s="33" customFormat="1" ht="15.75">
      <c r="E57" s="54"/>
      <c r="F57" s="40" t="s">
        <v>68</v>
      </c>
      <c r="G57" s="40"/>
      <c r="H57" s="40" t="s">
        <v>71</v>
      </c>
    </row>
    <row r="58" spans="5:8" s="33" customFormat="1" ht="15.75">
      <c r="E58" s="54"/>
      <c r="F58" s="40" t="s">
        <v>69</v>
      </c>
      <c r="G58" s="40"/>
      <c r="H58" s="40" t="s">
        <v>72</v>
      </c>
    </row>
    <row r="59" spans="5:8" s="56" customFormat="1" ht="15.75">
      <c r="E59" s="57" t="s">
        <v>20</v>
      </c>
      <c r="F59" s="81">
        <f>F9</f>
        <v>40633</v>
      </c>
      <c r="G59" s="44"/>
      <c r="H59" s="44">
        <f>H9</f>
        <v>40543</v>
      </c>
    </row>
    <row r="60" spans="5:8" s="33" customFormat="1" ht="15.75">
      <c r="E60" s="54"/>
      <c r="F60" s="40" t="s">
        <v>0</v>
      </c>
      <c r="G60" s="40"/>
      <c r="H60" s="40" t="s">
        <v>0</v>
      </c>
    </row>
    <row r="61" spans="5:8" s="33" customFormat="1" ht="15.75">
      <c r="E61" s="54"/>
      <c r="F61" s="40"/>
      <c r="G61" s="40"/>
      <c r="H61" s="40"/>
    </row>
    <row r="62" spans="1:7" ht="15.75">
      <c r="A62" s="33"/>
      <c r="C62" s="53"/>
      <c r="D62" s="53"/>
      <c r="E62" s="54"/>
      <c r="F62" s="30"/>
      <c r="G62" s="30"/>
    </row>
    <row r="63" spans="1:8" ht="15.75">
      <c r="A63" s="33"/>
      <c r="B63" s="53" t="s">
        <v>31</v>
      </c>
      <c r="C63" s="33"/>
      <c r="D63" s="33"/>
      <c r="E63" s="33"/>
      <c r="F63" s="89"/>
      <c r="G63" s="30"/>
      <c r="H63" s="89"/>
    </row>
    <row r="64" spans="1:12" ht="15.75">
      <c r="A64" s="33"/>
      <c r="C64" s="17" t="s">
        <v>91</v>
      </c>
      <c r="E64" s="33"/>
      <c r="F64" s="46">
        <v>200</v>
      </c>
      <c r="G64" s="30"/>
      <c r="H64" s="46">
        <v>201</v>
      </c>
      <c r="J64" s="18"/>
      <c r="L64" s="18"/>
    </row>
    <row r="65" spans="1:12" ht="15.75">
      <c r="A65" s="33"/>
      <c r="C65" s="17" t="s">
        <v>90</v>
      </c>
      <c r="E65" s="33"/>
      <c r="F65" s="46"/>
      <c r="G65" s="30"/>
      <c r="H65" s="46"/>
      <c r="J65" s="18"/>
      <c r="L65" s="18"/>
    </row>
    <row r="66" spans="1:12" ht="15.75">
      <c r="A66" s="33"/>
      <c r="C66" s="17" t="s">
        <v>92</v>
      </c>
      <c r="E66" s="33"/>
      <c r="F66" s="46">
        <v>8274</v>
      </c>
      <c r="G66" s="30"/>
      <c r="H66" s="46">
        <v>9688</v>
      </c>
      <c r="J66" s="18"/>
      <c r="L66" s="18"/>
    </row>
    <row r="67" spans="1:12" ht="15.75">
      <c r="A67" s="33"/>
      <c r="C67" s="17" t="s">
        <v>154</v>
      </c>
      <c r="E67" s="33"/>
      <c r="F67" s="46">
        <v>9670</v>
      </c>
      <c r="G67" s="30"/>
      <c r="H67" s="46">
        <v>9520</v>
      </c>
      <c r="J67" s="18"/>
      <c r="L67" s="18"/>
    </row>
    <row r="68" spans="1:8" ht="15.75">
      <c r="A68" s="33"/>
      <c r="E68" s="33"/>
      <c r="F68" s="48">
        <f>SUM(F64:F67)</f>
        <v>18144</v>
      </c>
      <c r="G68" s="30"/>
      <c r="H68" s="48">
        <f>SUM(H64:H67)</f>
        <v>19409</v>
      </c>
    </row>
    <row r="69" spans="1:7" ht="15.75">
      <c r="A69" s="33"/>
      <c r="E69" s="33"/>
      <c r="F69" s="30"/>
      <c r="G69" s="30"/>
    </row>
    <row r="70" spans="1:8" ht="15.75">
      <c r="A70" s="33"/>
      <c r="B70" s="53" t="s">
        <v>32</v>
      </c>
      <c r="E70" s="33"/>
      <c r="F70" s="89"/>
      <c r="G70" s="30"/>
      <c r="H70" s="89"/>
    </row>
    <row r="71" spans="1:10" ht="15.75">
      <c r="A71" s="33"/>
      <c r="C71" s="17" t="s">
        <v>47</v>
      </c>
      <c r="E71" s="33"/>
      <c r="F71" s="46">
        <v>1269</v>
      </c>
      <c r="G71" s="30"/>
      <c r="H71" s="46">
        <v>3160</v>
      </c>
      <c r="J71" s="18"/>
    </row>
    <row r="72" spans="1:10" ht="15.75">
      <c r="A72" s="33"/>
      <c r="C72" s="17" t="s">
        <v>93</v>
      </c>
      <c r="E72" s="33"/>
      <c r="F72" s="46">
        <v>3749</v>
      </c>
      <c r="G72" s="30"/>
      <c r="H72" s="46">
        <v>0</v>
      </c>
      <c r="J72" s="18"/>
    </row>
    <row r="73" spans="1:10" ht="15.75">
      <c r="A73" s="33"/>
      <c r="C73" s="17" t="s">
        <v>94</v>
      </c>
      <c r="E73" s="33">
        <v>23</v>
      </c>
      <c r="F73" s="46">
        <v>11</v>
      </c>
      <c r="G73" s="30"/>
      <c r="H73" s="46">
        <v>44</v>
      </c>
      <c r="J73" s="18"/>
    </row>
    <row r="74" spans="1:10" ht="15.75">
      <c r="A74" s="33"/>
      <c r="C74" s="17" t="s">
        <v>95</v>
      </c>
      <c r="E74" s="33"/>
      <c r="F74" s="46">
        <v>7611</v>
      </c>
      <c r="G74" s="30"/>
      <c r="H74" s="46">
        <v>8088</v>
      </c>
      <c r="J74" s="18"/>
    </row>
    <row r="75" spans="1:10" ht="15.75">
      <c r="A75" s="33"/>
      <c r="C75" s="17" t="s">
        <v>90</v>
      </c>
      <c r="D75" s="58"/>
      <c r="E75" s="33"/>
      <c r="F75" s="46"/>
      <c r="G75" s="30"/>
      <c r="H75" s="46"/>
      <c r="J75" s="18"/>
    </row>
    <row r="76" spans="1:10" ht="15.75">
      <c r="A76" s="33"/>
      <c r="C76" s="17" t="s">
        <v>92</v>
      </c>
      <c r="E76" s="33"/>
      <c r="F76" s="46">
        <v>1058</v>
      </c>
      <c r="G76" s="30"/>
      <c r="H76" s="46">
        <v>1185</v>
      </c>
      <c r="J76" s="18"/>
    </row>
    <row r="77" spans="1:10" ht="15.75">
      <c r="A77" s="33"/>
      <c r="E77" s="33"/>
      <c r="F77" s="48">
        <f>SUM(F71:F76)</f>
        <v>13698</v>
      </c>
      <c r="G77" s="30"/>
      <c r="H77" s="48">
        <f>SUM(H71:H76)</f>
        <v>12477</v>
      </c>
      <c r="J77" s="18"/>
    </row>
    <row r="78" spans="1:8" ht="16.5" thickBot="1">
      <c r="A78" s="33"/>
      <c r="B78" s="53" t="s">
        <v>33</v>
      </c>
      <c r="E78" s="33"/>
      <c r="F78" s="50">
        <f>F68+F77</f>
        <v>31842</v>
      </c>
      <c r="G78" s="30"/>
      <c r="H78" s="50">
        <f>H68+H77</f>
        <v>31886</v>
      </c>
    </row>
    <row r="79" spans="1:7" ht="15.75">
      <c r="A79" s="33"/>
      <c r="B79" s="53"/>
      <c r="E79" s="33"/>
      <c r="F79" s="30"/>
      <c r="G79" s="30"/>
    </row>
    <row r="80" spans="1:8" s="53" customFormat="1" ht="16.5" thickBot="1">
      <c r="A80" s="54"/>
      <c r="B80" s="53" t="s">
        <v>28</v>
      </c>
      <c r="E80" s="54"/>
      <c r="F80" s="71">
        <f>F48+F78</f>
        <v>295426</v>
      </c>
      <c r="G80" s="49"/>
      <c r="H80" s="71">
        <f>H48+H78</f>
        <v>292489</v>
      </c>
    </row>
    <row r="81" spans="1:8" ht="16.5" thickTop="1">
      <c r="A81" s="33"/>
      <c r="E81" s="33"/>
      <c r="F81" s="18"/>
      <c r="H81" s="18"/>
    </row>
    <row r="82" spans="5:8" ht="15.75">
      <c r="E82" s="33"/>
      <c r="F82" s="18"/>
      <c r="H82" s="18"/>
    </row>
    <row r="83" spans="1:7" ht="15.75">
      <c r="A83" s="33"/>
      <c r="B83" s="17" t="s">
        <v>48</v>
      </c>
      <c r="E83" s="33"/>
      <c r="F83" s="30"/>
      <c r="G83" s="30"/>
    </row>
    <row r="84" spans="1:8" ht="16.5" thickBot="1">
      <c r="A84" s="33" t="s">
        <v>12</v>
      </c>
      <c r="C84" s="17" t="s">
        <v>49</v>
      </c>
      <c r="E84" s="33"/>
      <c r="F84" s="51">
        <f>(+F48/F36)*100</f>
        <v>95.20961111953939</v>
      </c>
      <c r="G84" s="30"/>
      <c r="H84" s="51">
        <f>(+H48/H36)*100</f>
        <v>94.1328391957984</v>
      </c>
    </row>
    <row r="85" spans="1:9" ht="15.75">
      <c r="A85" s="33"/>
      <c r="F85" s="49"/>
      <c r="G85" s="30"/>
      <c r="I85" s="18"/>
    </row>
    <row r="86" spans="1:9" ht="15.75">
      <c r="A86" s="33"/>
      <c r="F86" s="49"/>
      <c r="G86" s="30"/>
      <c r="I86" s="18"/>
    </row>
    <row r="87" spans="1:9" ht="15.75" customHeight="1">
      <c r="A87" s="59" t="s">
        <v>80</v>
      </c>
      <c r="B87" s="98" t="s">
        <v>82</v>
      </c>
      <c r="C87" s="98"/>
      <c r="D87" s="98"/>
      <c r="E87" s="98"/>
      <c r="F87" s="98"/>
      <c r="G87" s="98"/>
      <c r="H87" s="98"/>
      <c r="I87" s="18"/>
    </row>
    <row r="88" spans="1:9" ht="15.75" customHeight="1">
      <c r="A88" s="33"/>
      <c r="B88" s="98"/>
      <c r="C88" s="98"/>
      <c r="D88" s="98"/>
      <c r="E88" s="98"/>
      <c r="F88" s="98"/>
      <c r="G88" s="98"/>
      <c r="H88" s="98"/>
      <c r="I88" s="18"/>
    </row>
    <row r="89" spans="1:9" ht="15.75" customHeight="1">
      <c r="A89" s="33"/>
      <c r="B89" s="80"/>
      <c r="C89" s="80"/>
      <c r="D89" s="80"/>
      <c r="E89" s="80"/>
      <c r="F89" s="93">
        <f>F32-F80</f>
        <v>0</v>
      </c>
      <c r="G89" s="80"/>
      <c r="H89" s="93">
        <f>H32-H80</f>
        <v>0</v>
      </c>
      <c r="I89" s="18"/>
    </row>
    <row r="90" spans="1:9" ht="15.75">
      <c r="A90" s="33"/>
      <c r="F90" s="49"/>
      <c r="G90" s="30"/>
      <c r="I90" s="18"/>
    </row>
    <row r="91" spans="1:8" ht="15.75" customHeight="1">
      <c r="A91" s="97" t="s">
        <v>156</v>
      </c>
      <c r="B91" s="97"/>
      <c r="C91" s="97"/>
      <c r="D91" s="97"/>
      <c r="E91" s="97"/>
      <c r="F91" s="97"/>
      <c r="G91" s="97"/>
      <c r="H91" s="97"/>
    </row>
    <row r="92" spans="1:8" ht="15.75" customHeight="1">
      <c r="A92" s="97"/>
      <c r="B92" s="97"/>
      <c r="C92" s="97"/>
      <c r="D92" s="97"/>
      <c r="E92" s="97"/>
      <c r="F92" s="97"/>
      <c r="G92" s="97"/>
      <c r="H92" s="97"/>
    </row>
    <row r="93" spans="1:8" ht="15.75" customHeight="1">
      <c r="A93" s="97"/>
      <c r="B93" s="97"/>
      <c r="C93" s="97"/>
      <c r="D93" s="97"/>
      <c r="E93" s="97"/>
      <c r="F93" s="97"/>
      <c r="G93" s="97"/>
      <c r="H93" s="97"/>
    </row>
    <row r="94" spans="7:8" ht="15.75">
      <c r="G94" s="30"/>
      <c r="H94" s="17"/>
    </row>
    <row r="95" ht="15.75">
      <c r="H95" s="17"/>
    </row>
    <row r="96" spans="6:8" ht="15.75">
      <c r="F96" s="18"/>
      <c r="H96" s="18"/>
    </row>
  </sheetData>
  <sheetProtection/>
  <mergeCells count="8">
    <mergeCell ref="A91:H93"/>
    <mergeCell ref="B87:H88"/>
    <mergeCell ref="A1:H1"/>
    <mergeCell ref="A2:H2"/>
    <mergeCell ref="A3:H3"/>
    <mergeCell ref="A51:H51"/>
    <mergeCell ref="A52:H52"/>
    <mergeCell ref="A53:H53"/>
  </mergeCells>
  <printOptions/>
  <pageMargins left="0.54" right="0.5" top="0.75" bottom="0.5" header="0.5" footer="0.5"/>
  <pageSetup horizontalDpi="600" verticalDpi="600" orientation="portrait" paperSize="9" scale="95" r:id="rId1"/>
  <rowBreaks count="1" manualBreakCount="1">
    <brk id="49" max="7" man="1"/>
  </rowBreaks>
</worksheet>
</file>

<file path=xl/worksheets/sheet2.xml><?xml version="1.0" encoding="utf-8"?>
<worksheet xmlns="http://schemas.openxmlformats.org/spreadsheetml/2006/main" xmlns:r="http://schemas.openxmlformats.org/officeDocument/2006/relationships">
  <dimension ref="A1:L59"/>
  <sheetViews>
    <sheetView zoomScalePageLayoutView="0" workbookViewId="0" topLeftCell="A1">
      <selection activeCell="D55" sqref="D55"/>
    </sheetView>
  </sheetViews>
  <sheetFormatPr defaultColWidth="9.140625" defaultRowHeight="12.75"/>
  <cols>
    <col min="1" max="1" width="12.7109375" style="12" customWidth="1"/>
    <col min="2" max="2" width="26.7109375" style="12" customWidth="1"/>
    <col min="3" max="3" width="5.8515625" style="12" customWidth="1"/>
    <col min="4" max="4" width="11.57421875" style="12" customWidth="1"/>
    <col min="5" max="5" width="1.57421875" style="17" customWidth="1"/>
    <col min="6" max="6" width="11.57421875" style="63" customWidth="1"/>
    <col min="7" max="7" width="1.7109375" style="17" customWidth="1"/>
    <col min="8" max="8" width="11.57421875" style="12" customWidth="1"/>
    <col min="9" max="9" width="1.7109375" style="17" customWidth="1"/>
    <col min="10" max="10" width="17.00390625" style="63" customWidth="1"/>
    <col min="11" max="11" width="9.140625" style="12" customWidth="1"/>
    <col min="12" max="12" width="10.7109375" style="12" customWidth="1"/>
    <col min="13" max="16384" width="9.140625" style="12" customWidth="1"/>
  </cols>
  <sheetData>
    <row r="1" spans="1:10" ht="18.75">
      <c r="A1" s="102" t="s">
        <v>52</v>
      </c>
      <c r="B1" s="102"/>
      <c r="C1" s="102"/>
      <c r="D1" s="102"/>
      <c r="E1" s="102"/>
      <c r="F1" s="102"/>
      <c r="G1" s="102"/>
      <c r="H1" s="102"/>
      <c r="I1" s="102"/>
      <c r="J1" s="102"/>
    </row>
    <row r="2" spans="1:10" ht="18.75">
      <c r="A2" s="102" t="s">
        <v>142</v>
      </c>
      <c r="B2" s="102"/>
      <c r="C2" s="102"/>
      <c r="D2" s="102"/>
      <c r="E2" s="102"/>
      <c r="F2" s="102"/>
      <c r="G2" s="102"/>
      <c r="H2" s="102"/>
      <c r="I2" s="102"/>
      <c r="J2" s="102"/>
    </row>
    <row r="3" spans="1:10" ht="18.75">
      <c r="A3" s="101" t="s">
        <v>157</v>
      </c>
      <c r="B3" s="101"/>
      <c r="C3" s="101"/>
      <c r="D3" s="101"/>
      <c r="E3" s="101"/>
      <c r="F3" s="101"/>
      <c r="G3" s="101"/>
      <c r="H3" s="101"/>
      <c r="I3" s="101"/>
      <c r="J3" s="101"/>
    </row>
    <row r="4" spans="1:10" s="11" customFormat="1" ht="15" customHeight="1">
      <c r="A4" s="105" t="s">
        <v>45</v>
      </c>
      <c r="B4" s="105"/>
      <c r="C4" s="105"/>
      <c r="D4" s="105"/>
      <c r="E4" s="105"/>
      <c r="F4" s="105"/>
      <c r="G4" s="105"/>
      <c r="H4" s="105"/>
      <c r="I4" s="105"/>
      <c r="J4" s="105"/>
    </row>
    <row r="5" spans="1:10" ht="15.75" customHeight="1">
      <c r="A5" s="31"/>
      <c r="B5" s="31"/>
      <c r="C5" s="31"/>
      <c r="D5" s="31"/>
      <c r="E5" s="60"/>
      <c r="F5" s="64"/>
      <c r="G5" s="60"/>
      <c r="H5" s="31"/>
      <c r="I5" s="60"/>
      <c r="J5" s="64"/>
    </row>
    <row r="6" spans="4:10" ht="15.75" customHeight="1">
      <c r="D6" s="103" t="s">
        <v>133</v>
      </c>
      <c r="E6" s="104"/>
      <c r="F6" s="104"/>
      <c r="H6" s="103" t="s">
        <v>34</v>
      </c>
      <c r="I6" s="104"/>
      <c r="J6" s="104"/>
    </row>
    <row r="7" spans="4:10" ht="15.75" customHeight="1">
      <c r="D7" s="103" t="s">
        <v>132</v>
      </c>
      <c r="E7" s="104"/>
      <c r="F7" s="104"/>
      <c r="H7" s="103" t="s">
        <v>132</v>
      </c>
      <c r="I7" s="104"/>
      <c r="J7" s="104"/>
    </row>
    <row r="8" spans="3:10" ht="15.75" customHeight="1">
      <c r="C8" s="13" t="s">
        <v>20</v>
      </c>
      <c r="D8" s="32">
        <v>40633</v>
      </c>
      <c r="E8" s="61"/>
      <c r="F8" s="32">
        <v>40268</v>
      </c>
      <c r="G8" s="61"/>
      <c r="H8" s="32">
        <f>D8</f>
        <v>40633</v>
      </c>
      <c r="I8" s="61"/>
      <c r="J8" s="32">
        <f>F8</f>
        <v>40268</v>
      </c>
    </row>
    <row r="9" spans="3:10" ht="15.75" customHeight="1">
      <c r="C9" s="13"/>
      <c r="D9" s="15" t="s">
        <v>0</v>
      </c>
      <c r="F9" s="15" t="s">
        <v>0</v>
      </c>
      <c r="H9" s="15" t="s">
        <v>0</v>
      </c>
      <c r="J9" s="15" t="s">
        <v>0</v>
      </c>
    </row>
    <row r="10" spans="3:10" ht="15.75" customHeight="1">
      <c r="C10" s="13"/>
      <c r="D10" s="15"/>
      <c r="F10" s="15"/>
      <c r="H10" s="15"/>
      <c r="J10" s="15"/>
    </row>
    <row r="11" spans="1:12" ht="15.75" customHeight="1">
      <c r="A11" s="12" t="s">
        <v>96</v>
      </c>
      <c r="C11" s="13">
        <v>9</v>
      </c>
      <c r="D11" s="3">
        <v>124</v>
      </c>
      <c r="E11" s="18"/>
      <c r="F11" s="3">
        <v>15227</v>
      </c>
      <c r="G11" s="18"/>
      <c r="H11" s="3">
        <v>124</v>
      </c>
      <c r="I11" s="18"/>
      <c r="J11" s="3">
        <v>15227</v>
      </c>
      <c r="L11" s="18"/>
    </row>
    <row r="12" spans="4:12" ht="15.75" customHeight="1">
      <c r="D12" s="3"/>
      <c r="E12" s="18"/>
      <c r="F12" s="3"/>
      <c r="G12" s="18"/>
      <c r="H12" s="3"/>
      <c r="I12" s="18"/>
      <c r="J12" s="3"/>
      <c r="L12" s="18"/>
    </row>
    <row r="13" spans="1:12" ht="15.75" customHeight="1">
      <c r="A13" s="12" t="s">
        <v>53</v>
      </c>
      <c r="C13" s="13"/>
      <c r="D13" s="4">
        <v>0</v>
      </c>
      <c r="E13" s="18"/>
      <c r="F13" s="4">
        <v>-14183</v>
      </c>
      <c r="G13" s="18"/>
      <c r="H13" s="4">
        <v>0</v>
      </c>
      <c r="I13" s="18"/>
      <c r="J13" s="4">
        <v>-14183</v>
      </c>
      <c r="L13" s="18"/>
    </row>
    <row r="14" spans="3:12" ht="15.75" customHeight="1">
      <c r="C14" s="13"/>
      <c r="D14" s="3"/>
      <c r="E14" s="18"/>
      <c r="F14" s="3"/>
      <c r="G14" s="18"/>
      <c r="H14" s="3"/>
      <c r="I14" s="18"/>
      <c r="J14" s="3"/>
      <c r="L14" s="18"/>
    </row>
    <row r="15" spans="1:12" ht="15.75" customHeight="1">
      <c r="A15" s="12" t="s">
        <v>83</v>
      </c>
      <c r="C15" s="13"/>
      <c r="D15" s="3">
        <f>SUM(D11:D13)</f>
        <v>124</v>
      </c>
      <c r="E15" s="18"/>
      <c r="F15" s="3">
        <f>SUM(F11:F13)</f>
        <v>1044</v>
      </c>
      <c r="G15" s="18"/>
      <c r="H15" s="3">
        <f>SUM(H11:H13)</f>
        <v>124</v>
      </c>
      <c r="I15" s="18"/>
      <c r="J15" s="3">
        <f>SUM(J11:J13)</f>
        <v>1044</v>
      </c>
      <c r="L15" s="18"/>
    </row>
    <row r="16" spans="3:12" ht="15.75" customHeight="1">
      <c r="C16" s="13"/>
      <c r="D16" s="3"/>
      <c r="E16" s="18"/>
      <c r="F16" s="3"/>
      <c r="G16" s="18"/>
      <c r="H16" s="3"/>
      <c r="I16" s="18"/>
      <c r="J16" s="3"/>
      <c r="L16" s="18"/>
    </row>
    <row r="17" spans="1:12" ht="15.75" customHeight="1">
      <c r="A17" s="12" t="s">
        <v>98</v>
      </c>
      <c r="C17" s="13"/>
      <c r="D17" s="3">
        <v>15</v>
      </c>
      <c r="E17" s="18"/>
      <c r="F17" s="3">
        <v>24</v>
      </c>
      <c r="G17" s="18"/>
      <c r="H17" s="3">
        <v>15</v>
      </c>
      <c r="I17" s="18"/>
      <c r="J17" s="3">
        <v>24</v>
      </c>
      <c r="L17" s="18"/>
    </row>
    <row r="18" spans="3:12" ht="15.75" customHeight="1">
      <c r="C18" s="13"/>
      <c r="D18" s="3"/>
      <c r="E18" s="18"/>
      <c r="F18" s="3"/>
      <c r="G18" s="18"/>
      <c r="H18" s="3"/>
      <c r="I18" s="18"/>
      <c r="J18" s="3"/>
      <c r="L18" s="18"/>
    </row>
    <row r="19" spans="1:12" ht="15.75" customHeight="1">
      <c r="A19" s="12" t="s">
        <v>43</v>
      </c>
      <c r="C19" s="13"/>
      <c r="D19" s="3">
        <v>-724</v>
      </c>
      <c r="E19" s="18"/>
      <c r="F19" s="3">
        <v>-3590</v>
      </c>
      <c r="G19" s="18"/>
      <c r="H19" s="3">
        <v>-724</v>
      </c>
      <c r="I19" s="18"/>
      <c r="J19" s="3">
        <v>-3590</v>
      </c>
      <c r="L19" s="18"/>
    </row>
    <row r="20" spans="3:12" ht="15.75" customHeight="1">
      <c r="C20" s="13"/>
      <c r="D20" s="4"/>
      <c r="E20" s="18"/>
      <c r="F20" s="4"/>
      <c r="G20" s="18"/>
      <c r="H20" s="4"/>
      <c r="I20" s="18"/>
      <c r="J20" s="4"/>
      <c r="L20" s="18"/>
    </row>
    <row r="21" spans="1:12" ht="15.75" customHeight="1">
      <c r="A21" s="12" t="s">
        <v>127</v>
      </c>
      <c r="C21" s="13"/>
      <c r="D21" s="3">
        <f>SUM(D15:D20)</f>
        <v>-585</v>
      </c>
      <c r="E21" s="18"/>
      <c r="F21" s="3">
        <f>SUM(F15:F20)</f>
        <v>-2522</v>
      </c>
      <c r="G21" s="18"/>
      <c r="H21" s="3">
        <f>SUM(H15:H20)</f>
        <v>-585</v>
      </c>
      <c r="I21" s="18"/>
      <c r="J21" s="3">
        <f>SUM(J15:J20)</f>
        <v>-2522</v>
      </c>
      <c r="L21" s="18"/>
    </row>
    <row r="22" spans="3:12" ht="15.75" customHeight="1">
      <c r="C22" s="13"/>
      <c r="D22" s="3"/>
      <c r="E22" s="18"/>
      <c r="F22" s="3"/>
      <c r="G22" s="18"/>
      <c r="H22" s="3"/>
      <c r="I22" s="18"/>
      <c r="J22" s="3"/>
      <c r="L22" s="18"/>
    </row>
    <row r="23" spans="1:12" ht="15.75" customHeight="1">
      <c r="A23" s="12" t="s">
        <v>19</v>
      </c>
      <c r="C23" s="13"/>
      <c r="D23" s="3">
        <v>-324</v>
      </c>
      <c r="E23" s="18"/>
      <c r="F23" s="3">
        <v>-434</v>
      </c>
      <c r="G23" s="18"/>
      <c r="H23" s="3">
        <v>-324</v>
      </c>
      <c r="I23" s="18"/>
      <c r="J23" s="3">
        <v>-434</v>
      </c>
      <c r="L23" s="18"/>
    </row>
    <row r="24" spans="3:12" ht="15.75" customHeight="1">
      <c r="C24" s="13"/>
      <c r="D24" s="3"/>
      <c r="E24" s="18"/>
      <c r="F24" s="3"/>
      <c r="G24" s="18"/>
      <c r="H24" s="3"/>
      <c r="I24" s="18"/>
      <c r="J24" s="3"/>
      <c r="L24" s="18"/>
    </row>
    <row r="25" spans="1:12" ht="15.75" customHeight="1">
      <c r="A25" s="12" t="s">
        <v>97</v>
      </c>
      <c r="C25" s="13"/>
      <c r="D25" s="3">
        <v>4520</v>
      </c>
      <c r="E25" s="18"/>
      <c r="F25" s="3">
        <v>446</v>
      </c>
      <c r="G25" s="18"/>
      <c r="H25" s="3">
        <v>4520</v>
      </c>
      <c r="I25" s="18"/>
      <c r="J25" s="3">
        <v>446</v>
      </c>
      <c r="L25" s="18"/>
    </row>
    <row r="26" spans="3:12" ht="15.75" customHeight="1">
      <c r="C26" s="13"/>
      <c r="D26" s="4"/>
      <c r="E26" s="18"/>
      <c r="F26" s="4"/>
      <c r="G26" s="18"/>
      <c r="H26" s="4"/>
      <c r="I26" s="18"/>
      <c r="J26" s="4"/>
      <c r="L26" s="18"/>
    </row>
    <row r="27" spans="1:12" ht="15.75" customHeight="1">
      <c r="A27" s="12" t="s">
        <v>130</v>
      </c>
      <c r="C27" s="13"/>
      <c r="D27" s="3">
        <f>SUM(D21:D26)</f>
        <v>3611</v>
      </c>
      <c r="E27" s="18"/>
      <c r="F27" s="3">
        <f>SUM(F21:F26)</f>
        <v>-2510</v>
      </c>
      <c r="G27" s="18"/>
      <c r="H27" s="3">
        <f>SUM(H21:H26)</f>
        <v>3611</v>
      </c>
      <c r="I27" s="18"/>
      <c r="J27" s="3">
        <f>SUM(J21:J26)</f>
        <v>-2510</v>
      </c>
      <c r="L27" s="18"/>
    </row>
    <row r="28" spans="3:12" ht="15.75" customHeight="1">
      <c r="C28" s="13"/>
      <c r="D28" s="3"/>
      <c r="E28" s="18"/>
      <c r="F28" s="3"/>
      <c r="G28" s="18"/>
      <c r="H28" s="3"/>
      <c r="I28" s="18"/>
      <c r="J28" s="3"/>
      <c r="L28" s="18"/>
    </row>
    <row r="29" spans="1:12" ht="15.75" customHeight="1">
      <c r="A29" s="12" t="s">
        <v>50</v>
      </c>
      <c r="C29" s="13">
        <v>19</v>
      </c>
      <c r="D29" s="18">
        <v>-388</v>
      </c>
      <c r="E29" s="18"/>
      <c r="F29" s="18">
        <v>-439</v>
      </c>
      <c r="G29" s="18"/>
      <c r="H29" s="18">
        <v>-388</v>
      </c>
      <c r="I29" s="18"/>
      <c r="J29" s="18">
        <v>-439</v>
      </c>
      <c r="L29" s="18"/>
    </row>
    <row r="30" spans="3:12" ht="15.75" customHeight="1">
      <c r="C30" s="13"/>
      <c r="D30" s="18"/>
      <c r="E30" s="18"/>
      <c r="F30" s="18"/>
      <c r="G30" s="18"/>
      <c r="H30" s="18"/>
      <c r="I30" s="18"/>
      <c r="J30" s="18"/>
      <c r="L30" s="18"/>
    </row>
    <row r="31" spans="1:12" ht="15.75" customHeight="1">
      <c r="A31" s="12" t="s">
        <v>131</v>
      </c>
      <c r="C31" s="13"/>
      <c r="D31" s="94">
        <f>SUM(D27:D29)</f>
        <v>3223</v>
      </c>
      <c r="E31" s="18"/>
      <c r="F31" s="94">
        <f>SUM(F27:F29)</f>
        <v>-2949</v>
      </c>
      <c r="G31" s="18"/>
      <c r="H31" s="94">
        <f>SUM(H27:H29)</f>
        <v>3223</v>
      </c>
      <c r="I31" s="18"/>
      <c r="J31" s="94">
        <f>SUM(J27:J29)</f>
        <v>-2949</v>
      </c>
      <c r="L31" s="18"/>
    </row>
    <row r="32" spans="3:12" ht="15.75" customHeight="1">
      <c r="C32" s="13"/>
      <c r="D32" s="18"/>
      <c r="E32" s="18"/>
      <c r="F32" s="18"/>
      <c r="G32" s="18"/>
      <c r="H32" s="18"/>
      <c r="I32" s="18"/>
      <c r="J32" s="18"/>
      <c r="L32" s="18"/>
    </row>
    <row r="33" spans="1:12" ht="15.75" customHeight="1">
      <c r="A33" s="12" t="s">
        <v>138</v>
      </c>
      <c r="C33" s="13"/>
      <c r="E33" s="12"/>
      <c r="F33" s="12"/>
      <c r="G33" s="12"/>
      <c r="I33" s="12"/>
      <c r="J33" s="12"/>
      <c r="L33" s="18"/>
    </row>
    <row r="34" spans="1:12" ht="15.75" customHeight="1">
      <c r="A34" s="12" t="s">
        <v>139</v>
      </c>
      <c r="C34" s="13"/>
      <c r="E34" s="12"/>
      <c r="F34" s="12"/>
      <c r="G34" s="12"/>
      <c r="I34" s="12"/>
      <c r="J34" s="12"/>
      <c r="L34" s="18"/>
    </row>
    <row r="35" spans="1:12" ht="15.75" customHeight="1">
      <c r="A35" s="12" t="s">
        <v>168</v>
      </c>
      <c r="C35" s="13"/>
      <c r="D35" s="18">
        <v>242</v>
      </c>
      <c r="E35" s="18"/>
      <c r="F35" s="18">
        <v>0</v>
      </c>
      <c r="G35" s="18"/>
      <c r="H35" s="18">
        <v>242</v>
      </c>
      <c r="I35" s="18"/>
      <c r="J35" s="18">
        <v>0</v>
      </c>
      <c r="L35" s="18"/>
    </row>
    <row r="36" spans="3:12" ht="15.75" customHeight="1">
      <c r="C36" s="13"/>
      <c r="D36" s="18"/>
      <c r="E36" s="18"/>
      <c r="F36" s="18"/>
      <c r="G36" s="18"/>
      <c r="H36" s="18"/>
      <c r="I36" s="18"/>
      <c r="J36" s="18"/>
      <c r="L36" s="18"/>
    </row>
    <row r="37" spans="1:12" ht="15.75" customHeight="1">
      <c r="A37" s="12" t="s">
        <v>144</v>
      </c>
      <c r="C37" s="13"/>
      <c r="E37" s="12"/>
      <c r="F37" s="12"/>
      <c r="G37" s="12"/>
      <c r="I37" s="12"/>
      <c r="J37" s="12"/>
      <c r="L37" s="18"/>
    </row>
    <row r="38" spans="1:12" ht="15.75" customHeight="1" thickBot="1">
      <c r="A38" s="12" t="s">
        <v>143</v>
      </c>
      <c r="C38" s="13"/>
      <c r="D38" s="5">
        <f>SUM(D31:D35)</f>
        <v>3465</v>
      </c>
      <c r="E38" s="18"/>
      <c r="F38" s="5">
        <f>F31</f>
        <v>-2949</v>
      </c>
      <c r="G38" s="18"/>
      <c r="H38" s="5">
        <f>SUM(H31:H35)</f>
        <v>3465</v>
      </c>
      <c r="I38" s="18"/>
      <c r="J38" s="5">
        <f>J31</f>
        <v>-2949</v>
      </c>
      <c r="L38" s="18"/>
    </row>
    <row r="39" spans="3:12" ht="15.75" customHeight="1" thickTop="1">
      <c r="C39" s="13"/>
      <c r="D39" s="3"/>
      <c r="E39" s="18"/>
      <c r="F39" s="3"/>
      <c r="G39" s="18"/>
      <c r="H39" s="3"/>
      <c r="I39" s="18"/>
      <c r="J39" s="3"/>
      <c r="L39" s="18"/>
    </row>
    <row r="40" spans="1:12" ht="15.75" customHeight="1">
      <c r="A40" s="17" t="s">
        <v>140</v>
      </c>
      <c r="B40" s="17"/>
      <c r="C40" s="33"/>
      <c r="D40" s="18"/>
      <c r="E40" s="18"/>
      <c r="F40" s="18"/>
      <c r="G40" s="18"/>
      <c r="H40" s="18"/>
      <c r="I40" s="18"/>
      <c r="J40" s="18"/>
      <c r="L40" s="18"/>
    </row>
    <row r="41" spans="1:12" ht="15.75" customHeight="1">
      <c r="A41" s="17" t="s">
        <v>169</v>
      </c>
      <c r="B41" s="17"/>
      <c r="C41" s="33"/>
      <c r="D41" s="18">
        <f>D31</f>
        <v>3223</v>
      </c>
      <c r="E41" s="18"/>
      <c r="F41" s="18">
        <f>F31</f>
        <v>-2949</v>
      </c>
      <c r="G41" s="18"/>
      <c r="H41" s="18">
        <f>H31</f>
        <v>3223</v>
      </c>
      <c r="I41" s="18"/>
      <c r="J41" s="18">
        <f>J31</f>
        <v>-2949</v>
      </c>
      <c r="L41" s="18"/>
    </row>
    <row r="42" spans="1:12" ht="15.75" customHeight="1">
      <c r="A42" s="17" t="s">
        <v>26</v>
      </c>
      <c r="B42" s="17"/>
      <c r="C42" s="33"/>
      <c r="D42" s="18">
        <v>0</v>
      </c>
      <c r="E42" s="18"/>
      <c r="F42" s="18">
        <v>0</v>
      </c>
      <c r="G42" s="18"/>
      <c r="H42" s="18">
        <v>0</v>
      </c>
      <c r="I42" s="18"/>
      <c r="J42" s="18">
        <v>0</v>
      </c>
      <c r="L42" s="18"/>
    </row>
    <row r="43" spans="2:12" ht="15.75" customHeight="1" thickBot="1">
      <c r="B43" s="17"/>
      <c r="C43" s="33"/>
      <c r="D43" s="5">
        <f>SUM(D41:D42)</f>
        <v>3223</v>
      </c>
      <c r="E43" s="18"/>
      <c r="F43" s="5">
        <f>SUM(F41:F42)</f>
        <v>-2949</v>
      </c>
      <c r="G43" s="18"/>
      <c r="H43" s="5">
        <f>SUM(H41:H42)</f>
        <v>3223</v>
      </c>
      <c r="I43" s="18"/>
      <c r="J43" s="5">
        <f>SUM(J41:J42)</f>
        <v>-2949</v>
      </c>
      <c r="L43" s="18"/>
    </row>
    <row r="44" spans="2:12" ht="15.75" customHeight="1" thickTop="1">
      <c r="B44" s="17"/>
      <c r="C44" s="33"/>
      <c r="D44" s="18"/>
      <c r="E44" s="18"/>
      <c r="F44" s="18"/>
      <c r="G44" s="18"/>
      <c r="H44" s="18"/>
      <c r="I44" s="18"/>
      <c r="J44" s="18"/>
      <c r="L44" s="18"/>
    </row>
    <row r="45" spans="1:12" ht="15.75" customHeight="1">
      <c r="A45" s="12" t="s">
        <v>141</v>
      </c>
      <c r="B45" s="17"/>
      <c r="C45" s="33"/>
      <c r="D45" s="18"/>
      <c r="E45" s="18"/>
      <c r="F45" s="18"/>
      <c r="G45" s="18"/>
      <c r="H45" s="18"/>
      <c r="I45" s="18"/>
      <c r="J45" s="18"/>
      <c r="L45" s="18"/>
    </row>
    <row r="46" spans="1:12" ht="15.75" customHeight="1">
      <c r="A46" s="17" t="s">
        <v>169</v>
      </c>
      <c r="B46" s="17"/>
      <c r="C46" s="33"/>
      <c r="D46" s="18">
        <f>D38</f>
        <v>3465</v>
      </c>
      <c r="E46" s="18"/>
      <c r="F46" s="18">
        <f>F38</f>
        <v>-2949</v>
      </c>
      <c r="G46" s="18"/>
      <c r="H46" s="18">
        <f>H38</f>
        <v>3465</v>
      </c>
      <c r="I46" s="18"/>
      <c r="J46" s="18">
        <f>J38</f>
        <v>-2949</v>
      </c>
      <c r="L46" s="18"/>
    </row>
    <row r="47" spans="1:12" ht="15.75" customHeight="1">
      <c r="A47" s="17" t="s">
        <v>26</v>
      </c>
      <c r="B47" s="17"/>
      <c r="C47" s="33"/>
      <c r="D47" s="18">
        <v>0</v>
      </c>
      <c r="E47" s="18"/>
      <c r="F47" s="18">
        <v>0</v>
      </c>
      <c r="G47" s="18"/>
      <c r="H47" s="18">
        <v>0</v>
      </c>
      <c r="I47" s="18"/>
      <c r="J47" s="18">
        <v>0</v>
      </c>
      <c r="L47" s="18"/>
    </row>
    <row r="48" spans="1:12" ht="15.75" customHeight="1" thickBot="1">
      <c r="A48" s="17"/>
      <c r="B48" s="17"/>
      <c r="C48" s="33"/>
      <c r="D48" s="5">
        <f>SUM(D46:D47)</f>
        <v>3465</v>
      </c>
      <c r="E48" s="18"/>
      <c r="F48" s="5">
        <f>SUM(F46:F47)</f>
        <v>-2949</v>
      </c>
      <c r="G48" s="18"/>
      <c r="H48" s="5">
        <f>SUM(H46:H47)</f>
        <v>3465</v>
      </c>
      <c r="I48" s="18"/>
      <c r="J48" s="5">
        <f>SUM(J46:J47)</f>
        <v>-2949</v>
      </c>
      <c r="L48" s="17"/>
    </row>
    <row r="49" spans="3:12" ht="15.75" customHeight="1" thickTop="1">
      <c r="C49" s="13"/>
      <c r="D49" s="3"/>
      <c r="E49" s="18"/>
      <c r="F49" s="66"/>
      <c r="G49" s="18"/>
      <c r="H49" s="3"/>
      <c r="I49" s="18"/>
      <c r="J49" s="66"/>
      <c r="L49" s="17"/>
    </row>
    <row r="50" spans="1:12" ht="15.75" customHeight="1">
      <c r="A50" s="12" t="s">
        <v>170</v>
      </c>
      <c r="C50" s="13"/>
      <c r="D50" s="85"/>
      <c r="E50" s="62"/>
      <c r="F50" s="68"/>
      <c r="G50" s="62"/>
      <c r="H50" s="85"/>
      <c r="I50" s="62"/>
      <c r="J50" s="68"/>
      <c r="L50" s="17"/>
    </row>
    <row r="51" spans="1:12" ht="15.75" customHeight="1">
      <c r="A51" s="12" t="s">
        <v>171</v>
      </c>
      <c r="C51" s="13"/>
      <c r="D51" s="3"/>
      <c r="E51" s="18"/>
      <c r="F51" s="66"/>
      <c r="G51" s="18"/>
      <c r="H51" s="3"/>
      <c r="I51" s="18"/>
      <c r="J51" s="66"/>
      <c r="L51" s="17"/>
    </row>
    <row r="52" spans="1:12" ht="15.75" customHeight="1" thickBot="1">
      <c r="A52" s="12" t="s">
        <v>128</v>
      </c>
      <c r="C52" s="13">
        <v>27</v>
      </c>
      <c r="D52" s="86">
        <v>1.17</v>
      </c>
      <c r="E52" s="62"/>
      <c r="F52" s="86">
        <f>(F43/'BS'!H36)*100</f>
        <v>-1.065213150993693</v>
      </c>
      <c r="G52" s="62"/>
      <c r="H52" s="86">
        <v>1.17</v>
      </c>
      <c r="I52" s="62"/>
      <c r="J52" s="86">
        <f>(J43/'BS'!H36)*100</f>
        <v>-1.065213150993693</v>
      </c>
      <c r="L52" s="17"/>
    </row>
    <row r="53" spans="3:10" ht="15.75" customHeight="1" thickTop="1">
      <c r="C53" s="13"/>
      <c r="F53" s="12"/>
      <c r="J53" s="12"/>
    </row>
    <row r="54" spans="1:10" ht="15.75" customHeight="1" thickBot="1">
      <c r="A54" s="12" t="s">
        <v>129</v>
      </c>
      <c r="C54" s="13">
        <v>27</v>
      </c>
      <c r="D54" s="86">
        <v>0.95</v>
      </c>
      <c r="E54" s="87"/>
      <c r="F54" s="88">
        <v>-1.07</v>
      </c>
      <c r="G54" s="87"/>
      <c r="H54" s="86">
        <v>0.95</v>
      </c>
      <c r="I54" s="87"/>
      <c r="J54" s="88">
        <v>-1.07</v>
      </c>
    </row>
    <row r="55" ht="15.75" customHeight="1" thickTop="1"/>
    <row r="56" ht="15.75" customHeight="1">
      <c r="D56" s="14"/>
    </row>
    <row r="57" spans="1:10" ht="16.5" customHeight="1">
      <c r="A57" s="100" t="s">
        <v>158</v>
      </c>
      <c r="B57" s="100"/>
      <c r="C57" s="100"/>
      <c r="D57" s="100"/>
      <c r="E57" s="100"/>
      <c r="F57" s="100"/>
      <c r="G57" s="100"/>
      <c r="H57" s="100"/>
      <c r="I57" s="100"/>
      <c r="J57" s="100"/>
    </row>
    <row r="58" spans="1:10" ht="16.5" customHeight="1">
      <c r="A58" s="100"/>
      <c r="B58" s="100"/>
      <c r="C58" s="100"/>
      <c r="D58" s="100"/>
      <c r="E58" s="100"/>
      <c r="F58" s="100"/>
      <c r="G58" s="100"/>
      <c r="H58" s="100"/>
      <c r="I58" s="100"/>
      <c r="J58" s="100"/>
    </row>
    <row r="59" spans="1:10" ht="16.5" customHeight="1">
      <c r="A59" s="100"/>
      <c r="B59" s="100"/>
      <c r="C59" s="100"/>
      <c r="D59" s="100"/>
      <c r="E59" s="100"/>
      <c r="F59" s="100"/>
      <c r="G59" s="100"/>
      <c r="H59" s="100"/>
      <c r="I59" s="100"/>
      <c r="J59" s="100"/>
    </row>
  </sheetData>
  <sheetProtection/>
  <mergeCells count="9">
    <mergeCell ref="A57:J59"/>
    <mergeCell ref="A3:J3"/>
    <mergeCell ref="A1:J1"/>
    <mergeCell ref="A2:J2"/>
    <mergeCell ref="D7:F7"/>
    <mergeCell ref="H7:J7"/>
    <mergeCell ref="D6:F6"/>
    <mergeCell ref="H6:J6"/>
    <mergeCell ref="A4:J4"/>
  </mergeCells>
  <printOptions/>
  <pageMargins left="0.56" right="0.37" top="0.65" bottom="0.5" header="0.5" footer="0.5"/>
  <pageSetup horizontalDpi="300" verticalDpi="3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1:Q49"/>
  <sheetViews>
    <sheetView zoomScale="75" zoomScaleNormal="75" zoomScaleSheetLayoutView="70" zoomScalePageLayoutView="0" workbookViewId="0" topLeftCell="A1">
      <selection activeCell="B40" sqref="B40"/>
    </sheetView>
  </sheetViews>
  <sheetFormatPr defaultColWidth="9.140625" defaultRowHeight="12.75"/>
  <cols>
    <col min="1" max="1" width="11.140625" style="12" bestFit="1" customWidth="1"/>
    <col min="2" max="2" width="34.00390625" style="12" customWidth="1"/>
    <col min="3" max="5" width="13.8515625" style="12" customWidth="1"/>
    <col min="6" max="6" width="20.28125" style="12" customWidth="1"/>
    <col min="7" max="7" width="19.28125" style="12" customWidth="1"/>
    <col min="8" max="8" width="13.140625" style="12" customWidth="1"/>
    <col min="9" max="9" width="20.8515625" style="12" customWidth="1"/>
    <col min="10" max="10" width="15.00390625" style="12" customWidth="1"/>
    <col min="11" max="11" width="11.7109375" style="12" customWidth="1"/>
    <col min="12" max="12" width="14.421875" style="12" customWidth="1"/>
    <col min="13" max="13" width="9.140625" style="12" hidden="1" customWidth="1"/>
    <col min="14" max="16384" width="9.140625" style="12" customWidth="1"/>
  </cols>
  <sheetData>
    <row r="1" spans="1:12" ht="24.75" customHeight="1">
      <c r="A1" s="106" t="s">
        <v>52</v>
      </c>
      <c r="B1" s="106"/>
      <c r="C1" s="106"/>
      <c r="D1" s="106"/>
      <c r="E1" s="106"/>
      <c r="F1" s="106"/>
      <c r="G1" s="106"/>
      <c r="H1" s="106"/>
      <c r="I1" s="106"/>
      <c r="J1" s="106"/>
      <c r="K1" s="106"/>
      <c r="L1" s="106"/>
    </row>
    <row r="2" spans="1:12" ht="18.75">
      <c r="A2" s="106" t="s">
        <v>39</v>
      </c>
      <c r="B2" s="106"/>
      <c r="C2" s="106"/>
      <c r="D2" s="106"/>
      <c r="E2" s="106"/>
      <c r="F2" s="106"/>
      <c r="G2" s="106"/>
      <c r="H2" s="106"/>
      <c r="I2" s="106"/>
      <c r="J2" s="106"/>
      <c r="K2" s="106"/>
      <c r="L2" s="106"/>
    </row>
    <row r="3" spans="1:12" ht="18.75">
      <c r="A3" s="106" t="str">
        <f>'IS'!A3</f>
        <v>FOR THE QUARTER ENDED 31 MARCH 2011</v>
      </c>
      <c r="B3" s="106"/>
      <c r="C3" s="106"/>
      <c r="D3" s="106"/>
      <c r="E3" s="106"/>
      <c r="F3" s="106"/>
      <c r="G3" s="106"/>
      <c r="H3" s="106"/>
      <c r="I3" s="106"/>
      <c r="J3" s="106"/>
      <c r="K3" s="106"/>
      <c r="L3" s="106"/>
    </row>
    <row r="4" spans="1:17" s="11" customFormat="1" ht="15" customHeight="1">
      <c r="A4" s="105" t="s">
        <v>45</v>
      </c>
      <c r="B4" s="105"/>
      <c r="C4" s="105"/>
      <c r="D4" s="105"/>
      <c r="E4" s="105"/>
      <c r="F4" s="105"/>
      <c r="G4" s="105"/>
      <c r="H4" s="105"/>
      <c r="I4" s="105"/>
      <c r="J4" s="105"/>
      <c r="K4" s="105"/>
      <c r="L4" s="105"/>
      <c r="M4" s="105"/>
      <c r="N4" s="7"/>
      <c r="O4" s="10"/>
      <c r="P4" s="10"/>
      <c r="Q4" s="10"/>
    </row>
    <row r="5" spans="1:17" s="11" customFormat="1" ht="15" customHeight="1">
      <c r="A5" s="9"/>
      <c r="B5" s="9"/>
      <c r="C5" s="9"/>
      <c r="D5" s="9"/>
      <c r="E5" s="9"/>
      <c r="F5" s="9"/>
      <c r="G5" s="9"/>
      <c r="H5" s="9"/>
      <c r="I5" s="9"/>
      <c r="J5" s="9"/>
      <c r="K5" s="9"/>
      <c r="L5" s="9"/>
      <c r="M5" s="9"/>
      <c r="N5" s="7"/>
      <c r="O5" s="10"/>
      <c r="P5" s="10"/>
      <c r="Q5" s="10"/>
    </row>
    <row r="6" spans="3:12" ht="15.75">
      <c r="C6" s="103" t="s">
        <v>35</v>
      </c>
      <c r="D6" s="103"/>
      <c r="E6" s="103"/>
      <c r="F6" s="103"/>
      <c r="G6" s="103"/>
      <c r="H6" s="103"/>
      <c r="I6" s="103"/>
      <c r="J6" s="107"/>
      <c r="K6" s="15" t="s">
        <v>64</v>
      </c>
      <c r="L6" s="15" t="s">
        <v>36</v>
      </c>
    </row>
    <row r="7" spans="4:12" ht="15.75">
      <c r="D7" s="103" t="s">
        <v>120</v>
      </c>
      <c r="E7" s="103"/>
      <c r="F7" s="104"/>
      <c r="G7" s="104"/>
      <c r="H7" s="104"/>
      <c r="I7" s="15" t="s">
        <v>13</v>
      </c>
      <c r="J7" s="15"/>
      <c r="K7" s="15" t="s">
        <v>65</v>
      </c>
      <c r="L7" s="15" t="s">
        <v>66</v>
      </c>
    </row>
    <row r="8" spans="9:11" ht="15.75">
      <c r="I8" s="13"/>
      <c r="J8" s="13"/>
      <c r="K8" s="13"/>
    </row>
    <row r="9" spans="1:12" ht="15.75">
      <c r="A9" s="25"/>
      <c r="C9" s="15" t="s">
        <v>3</v>
      </c>
      <c r="D9" s="15" t="s">
        <v>3</v>
      </c>
      <c r="E9" s="15" t="s">
        <v>115</v>
      </c>
      <c r="F9" s="15" t="s">
        <v>63</v>
      </c>
      <c r="G9" s="15" t="s">
        <v>117</v>
      </c>
      <c r="H9" s="15" t="s">
        <v>165</v>
      </c>
      <c r="J9" s="15"/>
      <c r="K9" s="15"/>
      <c r="L9" s="15"/>
    </row>
    <row r="10" spans="3:12" ht="15.75">
      <c r="C10" s="15" t="s">
        <v>4</v>
      </c>
      <c r="D10" s="15" t="s">
        <v>85</v>
      </c>
      <c r="E10" s="15" t="s">
        <v>116</v>
      </c>
      <c r="F10" s="15" t="s">
        <v>62</v>
      </c>
      <c r="G10" s="15" t="s">
        <v>118</v>
      </c>
      <c r="H10" s="15" t="s">
        <v>18</v>
      </c>
      <c r="I10" s="15" t="s">
        <v>148</v>
      </c>
      <c r="J10" s="15" t="s">
        <v>36</v>
      </c>
      <c r="K10" s="15"/>
      <c r="L10" s="14"/>
    </row>
    <row r="11" spans="3:12" ht="15.75">
      <c r="C11" s="15" t="s">
        <v>0</v>
      </c>
      <c r="D11" s="15" t="s">
        <v>0</v>
      </c>
      <c r="E11" s="15" t="s">
        <v>0</v>
      </c>
      <c r="F11" s="15" t="s">
        <v>0</v>
      </c>
      <c r="G11" s="15" t="s">
        <v>0</v>
      </c>
      <c r="H11" s="15" t="s">
        <v>0</v>
      </c>
      <c r="I11" s="15" t="s">
        <v>0</v>
      </c>
      <c r="J11" s="15" t="s">
        <v>0</v>
      </c>
      <c r="K11" s="15" t="s">
        <v>0</v>
      </c>
      <c r="L11" s="15" t="s">
        <v>0</v>
      </c>
    </row>
    <row r="13" spans="1:12" ht="15.75">
      <c r="A13" s="26" t="s">
        <v>134</v>
      </c>
      <c r="C13" s="13"/>
      <c r="D13" s="13"/>
      <c r="E13" s="13"/>
      <c r="F13" s="13"/>
      <c r="G13" s="13"/>
      <c r="H13" s="13"/>
      <c r="I13" s="13"/>
      <c r="J13" s="13"/>
      <c r="K13" s="13"/>
      <c r="L13" s="13"/>
    </row>
    <row r="14" spans="1:12" ht="15.75">
      <c r="A14" s="39" t="s">
        <v>161</v>
      </c>
      <c r="C14" s="13"/>
      <c r="D14" s="13"/>
      <c r="E14" s="13"/>
      <c r="F14" s="13"/>
      <c r="G14" s="13"/>
      <c r="H14" s="13"/>
      <c r="I14" s="13"/>
      <c r="J14" s="13"/>
      <c r="K14" s="13"/>
      <c r="L14" s="13"/>
    </row>
    <row r="15" spans="1:12" s="14" customFormat="1" ht="15.75">
      <c r="A15" s="12" t="s">
        <v>162</v>
      </c>
      <c r="C15" s="6">
        <v>276846</v>
      </c>
      <c r="D15" s="6">
        <v>225</v>
      </c>
      <c r="E15" s="2">
        <v>-155</v>
      </c>
      <c r="F15" s="6">
        <v>85620</v>
      </c>
      <c r="G15" s="2">
        <v>-455</v>
      </c>
      <c r="H15" s="6">
        <v>1665</v>
      </c>
      <c r="I15" s="2">
        <v>-103143</v>
      </c>
      <c r="J15" s="2">
        <f>SUM(C15:I15)</f>
        <v>260603</v>
      </c>
      <c r="K15" s="2">
        <v>0</v>
      </c>
      <c r="L15" s="6">
        <f>SUM(J15:K15)</f>
        <v>260603</v>
      </c>
    </row>
    <row r="16" spans="1:12" s="14" customFormat="1" ht="15.75">
      <c r="A16" s="12"/>
      <c r="C16" s="6"/>
      <c r="D16" s="6"/>
      <c r="E16" s="2"/>
      <c r="F16" s="6"/>
      <c r="G16" s="2"/>
      <c r="H16" s="6"/>
      <c r="I16" s="2"/>
      <c r="J16" s="2"/>
      <c r="K16" s="2"/>
      <c r="L16" s="6"/>
    </row>
    <row r="17" spans="1:12" s="14" customFormat="1" ht="15.75">
      <c r="A17" s="82" t="s">
        <v>172</v>
      </c>
      <c r="C17" s="29">
        <v>0</v>
      </c>
      <c r="D17" s="29">
        <v>0</v>
      </c>
      <c r="E17" s="79">
        <v>0</v>
      </c>
      <c r="F17" s="29">
        <v>0</v>
      </c>
      <c r="G17" s="79">
        <v>0</v>
      </c>
      <c r="H17" s="29">
        <v>0</v>
      </c>
      <c r="I17" s="79">
        <f>'IS'!H31</f>
        <v>3223</v>
      </c>
      <c r="J17" s="79">
        <f>SUM(C17:I17)</f>
        <v>3223</v>
      </c>
      <c r="K17" s="79">
        <v>0</v>
      </c>
      <c r="L17" s="30">
        <f>SUM(J17:K17)</f>
        <v>3223</v>
      </c>
    </row>
    <row r="18" s="14" customFormat="1" ht="15.75">
      <c r="A18" s="82"/>
    </row>
    <row r="19" spans="1:12" s="14" customFormat="1" ht="15.75">
      <c r="A19" s="12" t="s">
        <v>106</v>
      </c>
      <c r="C19" s="29"/>
      <c r="D19" s="29"/>
      <c r="E19" s="79"/>
      <c r="F19" s="29"/>
      <c r="G19" s="79"/>
      <c r="H19" s="29"/>
      <c r="I19" s="79"/>
      <c r="J19" s="79"/>
      <c r="K19" s="79"/>
      <c r="L19" s="30"/>
    </row>
    <row r="20" spans="1:12" s="14" customFormat="1" ht="15.75">
      <c r="A20" s="16" t="s">
        <v>145</v>
      </c>
      <c r="C20" s="29">
        <v>0</v>
      </c>
      <c r="D20" s="29">
        <v>0</v>
      </c>
      <c r="E20" s="79">
        <v>0</v>
      </c>
      <c r="F20" s="29">
        <v>0</v>
      </c>
      <c r="G20" s="79">
        <v>0</v>
      </c>
      <c r="H20" s="79">
        <f>-'IS'!H35</f>
        <v>-242</v>
      </c>
      <c r="I20" s="79">
        <v>0</v>
      </c>
      <c r="J20" s="79">
        <f>SUM(C20:I20)</f>
        <v>-242</v>
      </c>
      <c r="K20" s="79">
        <v>0</v>
      </c>
      <c r="L20" s="30">
        <f>SUM(J20:K20)</f>
        <v>-242</v>
      </c>
    </row>
    <row r="21" spans="1:12" s="14" customFormat="1" ht="15.75">
      <c r="A21" s="12"/>
      <c r="C21" s="6"/>
      <c r="D21" s="6"/>
      <c r="E21" s="6"/>
      <c r="F21" s="6"/>
      <c r="G21" s="2"/>
      <c r="H21" s="6"/>
      <c r="I21" s="2"/>
      <c r="J21" s="2"/>
      <c r="K21" s="2"/>
      <c r="L21" s="27"/>
    </row>
    <row r="22" spans="1:15" s="14" customFormat="1" ht="16.5" thickBot="1">
      <c r="A22" s="12" t="s">
        <v>164</v>
      </c>
      <c r="C22" s="28">
        <f aca="true" t="shared" si="0" ref="C22:L22">SUM(C15:C21)</f>
        <v>276846</v>
      </c>
      <c r="D22" s="28">
        <f t="shared" si="0"/>
        <v>225</v>
      </c>
      <c r="E22" s="78">
        <f t="shared" si="0"/>
        <v>-155</v>
      </c>
      <c r="F22" s="28">
        <f t="shared" si="0"/>
        <v>85620</v>
      </c>
      <c r="G22" s="78">
        <f t="shared" si="0"/>
        <v>-455</v>
      </c>
      <c r="H22" s="41">
        <f t="shared" si="0"/>
        <v>1423</v>
      </c>
      <c r="I22" s="41">
        <f t="shared" si="0"/>
        <v>-99920</v>
      </c>
      <c r="J22" s="41">
        <f t="shared" si="0"/>
        <v>263584</v>
      </c>
      <c r="K22" s="28">
        <f t="shared" si="0"/>
        <v>0</v>
      </c>
      <c r="L22" s="41">
        <f t="shared" si="0"/>
        <v>263584</v>
      </c>
      <c r="O22" s="37"/>
    </row>
    <row r="23" spans="1:15" s="14" customFormat="1" ht="16.5" thickTop="1">
      <c r="A23" s="12"/>
      <c r="C23" s="29"/>
      <c r="D23" s="29"/>
      <c r="E23" s="29"/>
      <c r="F23" s="29"/>
      <c r="G23" s="29"/>
      <c r="H23" s="79"/>
      <c r="I23" s="79"/>
      <c r="J23" s="79"/>
      <c r="K23" s="29"/>
      <c r="L23" s="79"/>
      <c r="O23" s="37"/>
    </row>
    <row r="24" spans="1:12" ht="24.75" customHeight="1">
      <c r="A24" s="106" t="s">
        <v>52</v>
      </c>
      <c r="B24" s="106"/>
      <c r="C24" s="106"/>
      <c r="D24" s="106"/>
      <c r="E24" s="106"/>
      <c r="F24" s="106"/>
      <c r="G24" s="106"/>
      <c r="H24" s="106"/>
      <c r="I24" s="106"/>
      <c r="J24" s="106"/>
      <c r="K24" s="106"/>
      <c r="L24" s="106"/>
    </row>
    <row r="25" spans="1:12" ht="18.75">
      <c r="A25" s="106" t="s">
        <v>39</v>
      </c>
      <c r="B25" s="106"/>
      <c r="C25" s="106"/>
      <c r="D25" s="106"/>
      <c r="E25" s="106"/>
      <c r="F25" s="106"/>
      <c r="G25" s="106"/>
      <c r="H25" s="106"/>
      <c r="I25" s="106"/>
      <c r="J25" s="106"/>
      <c r="K25" s="106"/>
      <c r="L25" s="106"/>
    </row>
    <row r="26" spans="1:12" ht="18.75">
      <c r="A26" s="101" t="s">
        <v>159</v>
      </c>
      <c r="B26" s="101"/>
      <c r="C26" s="101"/>
      <c r="D26" s="101"/>
      <c r="E26" s="101"/>
      <c r="F26" s="101"/>
      <c r="G26" s="101"/>
      <c r="H26" s="101"/>
      <c r="I26" s="101"/>
      <c r="J26" s="101"/>
      <c r="K26" s="101"/>
      <c r="L26" s="101"/>
    </row>
    <row r="27" spans="1:17" s="11" customFormat="1" ht="15" customHeight="1">
      <c r="A27" s="105" t="s">
        <v>45</v>
      </c>
      <c r="B27" s="105"/>
      <c r="C27" s="105"/>
      <c r="D27" s="105"/>
      <c r="E27" s="105"/>
      <c r="F27" s="105"/>
      <c r="G27" s="105"/>
      <c r="H27" s="105"/>
      <c r="I27" s="105"/>
      <c r="J27" s="105"/>
      <c r="K27" s="105"/>
      <c r="L27" s="105"/>
      <c r="M27" s="105"/>
      <c r="N27" s="7"/>
      <c r="O27" s="10"/>
      <c r="P27" s="10"/>
      <c r="Q27" s="10"/>
    </row>
    <row r="28" spans="1:15" s="14" customFormat="1" ht="15.75">
      <c r="A28" s="12"/>
      <c r="C28" s="29"/>
      <c r="D28" s="29"/>
      <c r="E28" s="29"/>
      <c r="F28" s="29"/>
      <c r="G28" s="29"/>
      <c r="H28" s="79"/>
      <c r="I28" s="79"/>
      <c r="J28" s="79"/>
      <c r="K28" s="29"/>
      <c r="L28" s="79"/>
      <c r="O28" s="37"/>
    </row>
    <row r="29" spans="3:12" ht="15.75">
      <c r="C29" s="103" t="s">
        <v>166</v>
      </c>
      <c r="D29" s="103"/>
      <c r="E29" s="103"/>
      <c r="F29" s="103"/>
      <c r="G29" s="103"/>
      <c r="H29" s="103"/>
      <c r="I29" s="103"/>
      <c r="J29" s="107"/>
      <c r="K29" s="15" t="s">
        <v>64</v>
      </c>
      <c r="L29" s="15" t="s">
        <v>36</v>
      </c>
    </row>
    <row r="30" spans="4:12" ht="15.75">
      <c r="D30" s="103" t="s">
        <v>121</v>
      </c>
      <c r="E30" s="103"/>
      <c r="F30" s="104"/>
      <c r="G30" s="104"/>
      <c r="H30" s="104"/>
      <c r="I30" s="15" t="s">
        <v>13</v>
      </c>
      <c r="J30" s="15"/>
      <c r="K30" s="15" t="s">
        <v>65</v>
      </c>
      <c r="L30" s="15" t="s">
        <v>66</v>
      </c>
    </row>
    <row r="31" spans="9:11" ht="15.75">
      <c r="I31" s="13"/>
      <c r="J31" s="13"/>
      <c r="K31" s="13"/>
    </row>
    <row r="32" spans="1:12" ht="15.75">
      <c r="A32" s="25"/>
      <c r="C32" s="15" t="s">
        <v>3</v>
      </c>
      <c r="D32" s="15" t="s">
        <v>3</v>
      </c>
      <c r="E32" s="15" t="s">
        <v>115</v>
      </c>
      <c r="F32" s="15" t="s">
        <v>63</v>
      </c>
      <c r="G32" s="15" t="s">
        <v>117</v>
      </c>
      <c r="H32" s="15" t="s">
        <v>165</v>
      </c>
      <c r="I32" s="15" t="s">
        <v>149</v>
      </c>
      <c r="J32" s="15"/>
      <c r="K32" s="15"/>
      <c r="L32" s="15"/>
    </row>
    <row r="33" spans="3:12" ht="15.75">
      <c r="C33" s="15" t="s">
        <v>4</v>
      </c>
      <c r="D33" s="15" t="s">
        <v>85</v>
      </c>
      <c r="E33" s="15" t="s">
        <v>116</v>
      </c>
      <c r="F33" s="15" t="s">
        <v>62</v>
      </c>
      <c r="G33" s="15" t="s">
        <v>118</v>
      </c>
      <c r="H33" s="15" t="s">
        <v>18</v>
      </c>
      <c r="I33" s="15" t="s">
        <v>150</v>
      </c>
      <c r="J33" s="15" t="s">
        <v>36</v>
      </c>
      <c r="K33" s="15"/>
      <c r="L33" s="14"/>
    </row>
    <row r="34" spans="3:12" ht="15.75">
      <c r="C34" s="15" t="s">
        <v>0</v>
      </c>
      <c r="D34" s="15" t="s">
        <v>0</v>
      </c>
      <c r="E34" s="15" t="s">
        <v>0</v>
      </c>
      <c r="F34" s="15" t="s">
        <v>0</v>
      </c>
      <c r="G34" s="15" t="s">
        <v>0</v>
      </c>
      <c r="H34" s="15" t="s">
        <v>0</v>
      </c>
      <c r="I34" s="15" t="s">
        <v>0</v>
      </c>
      <c r="J34" s="15" t="s">
        <v>0</v>
      </c>
      <c r="K34" s="15" t="s">
        <v>0</v>
      </c>
      <c r="L34" s="15" t="s">
        <v>0</v>
      </c>
    </row>
    <row r="36" spans="1:12" s="63" customFormat="1" ht="15.75">
      <c r="A36" s="26" t="str">
        <f>A13</f>
        <v>3 months quarter ended </v>
      </c>
      <c r="B36" s="12"/>
      <c r="C36" s="65"/>
      <c r="D36" s="65"/>
      <c r="E36" s="65"/>
      <c r="F36" s="65"/>
      <c r="G36" s="65"/>
      <c r="H36" s="65"/>
      <c r="I36" s="65"/>
      <c r="J36" s="65"/>
      <c r="K36" s="65"/>
      <c r="L36" s="65"/>
    </row>
    <row r="37" spans="1:12" s="63" customFormat="1" ht="15.75">
      <c r="A37" s="39" t="s">
        <v>160</v>
      </c>
      <c r="B37" s="12"/>
      <c r="C37" s="65"/>
      <c r="D37" s="65"/>
      <c r="E37" s="65"/>
      <c r="F37" s="65"/>
      <c r="G37" s="65"/>
      <c r="H37" s="65"/>
      <c r="I37" s="65"/>
      <c r="J37" s="65"/>
      <c r="K37" s="65"/>
      <c r="L37" s="65"/>
    </row>
    <row r="38" spans="1:12" s="63" customFormat="1" ht="15.75">
      <c r="A38" s="12" t="s">
        <v>135</v>
      </c>
      <c r="B38" s="12"/>
      <c r="C38" s="6">
        <v>276846</v>
      </c>
      <c r="D38" s="6">
        <v>222</v>
      </c>
      <c r="E38" s="27">
        <v>-188</v>
      </c>
      <c r="F38" s="6">
        <v>85620</v>
      </c>
      <c r="G38" s="27">
        <v>-455</v>
      </c>
      <c r="H38" s="6">
        <f>3810+5539</f>
        <v>9349</v>
      </c>
      <c r="I38" s="2">
        <v>-40776</v>
      </c>
      <c r="J38" s="2">
        <f>SUM(C38:I38)</f>
        <v>330618</v>
      </c>
      <c r="K38" s="70">
        <v>0</v>
      </c>
      <c r="L38" s="6">
        <f>SUM(J38:K38)</f>
        <v>330618</v>
      </c>
    </row>
    <row r="39" spans="1:12" s="63" customFormat="1" ht="15.75">
      <c r="A39" s="12"/>
      <c r="B39" s="12"/>
      <c r="C39" s="6"/>
      <c r="D39" s="6"/>
      <c r="E39" s="90"/>
      <c r="F39" s="6"/>
      <c r="G39" s="6"/>
      <c r="H39" s="6"/>
      <c r="I39" s="6"/>
      <c r="J39" s="6"/>
      <c r="K39" s="69"/>
      <c r="L39" s="6"/>
    </row>
    <row r="40" spans="1:12" s="63" customFormat="1" ht="15.75">
      <c r="A40" s="82" t="s">
        <v>146</v>
      </c>
      <c r="B40" s="12"/>
      <c r="C40" s="29">
        <v>0</v>
      </c>
      <c r="D40" s="29">
        <v>0</v>
      </c>
      <c r="E40" s="91">
        <v>0</v>
      </c>
      <c r="F40" s="29">
        <v>0</v>
      </c>
      <c r="G40" s="29">
        <v>0</v>
      </c>
      <c r="H40" s="29">
        <v>0</v>
      </c>
      <c r="I40" s="79">
        <v>-2949</v>
      </c>
      <c r="J40" s="79">
        <f>SUM(C40:I40)</f>
        <v>-2949</v>
      </c>
      <c r="K40" s="84">
        <v>0</v>
      </c>
      <c r="L40" s="30">
        <f>SUM(J40:K40)</f>
        <v>-2949</v>
      </c>
    </row>
    <row r="41" spans="1:5" s="63" customFormat="1" ht="15.75">
      <c r="A41" s="12"/>
      <c r="B41" s="14"/>
      <c r="E41" s="92"/>
    </row>
    <row r="42" spans="1:12" s="63" customFormat="1" ht="15.75">
      <c r="A42" s="12" t="s">
        <v>106</v>
      </c>
      <c r="B42" s="12"/>
      <c r="C42" s="29"/>
      <c r="D42" s="29"/>
      <c r="E42" s="91"/>
      <c r="F42" s="29"/>
      <c r="G42" s="29"/>
      <c r="H42" s="29"/>
      <c r="I42" s="79"/>
      <c r="J42" s="79"/>
      <c r="K42" s="84"/>
      <c r="L42" s="30"/>
    </row>
    <row r="43" spans="1:12" s="63" customFormat="1" ht="15.75">
      <c r="A43" s="12" t="s">
        <v>145</v>
      </c>
      <c r="B43" s="12"/>
      <c r="C43" s="29">
        <v>0</v>
      </c>
      <c r="D43" s="29">
        <v>0</v>
      </c>
      <c r="E43" s="91">
        <v>0</v>
      </c>
      <c r="F43" s="29">
        <v>0</v>
      </c>
      <c r="G43" s="29">
        <v>0</v>
      </c>
      <c r="H43" s="79">
        <v>-1183</v>
      </c>
      <c r="I43" s="79">
        <v>0</v>
      </c>
      <c r="J43" s="79">
        <f>SUM(C43:I43)</f>
        <v>-1183</v>
      </c>
      <c r="K43" s="84">
        <v>0</v>
      </c>
      <c r="L43" s="30">
        <f>SUM(J43:K43)</f>
        <v>-1183</v>
      </c>
    </row>
    <row r="44" spans="1:12" s="63" customFormat="1" ht="15.75">
      <c r="A44" s="12"/>
      <c r="B44" s="12"/>
      <c r="C44" s="6"/>
      <c r="D44" s="6"/>
      <c r="E44" s="6"/>
      <c r="F44" s="6"/>
      <c r="G44" s="6"/>
      <c r="H44" s="6"/>
      <c r="I44" s="6"/>
      <c r="J44" s="6"/>
      <c r="K44" s="69"/>
      <c r="L44" s="6"/>
    </row>
    <row r="45" spans="1:12" s="63" customFormat="1" ht="16.5" thickBot="1">
      <c r="A45" s="12" t="s">
        <v>136</v>
      </c>
      <c r="B45" s="12"/>
      <c r="C45" s="28">
        <f aca="true" t="shared" si="1" ref="C45:L45">SUM(C38:C43)</f>
        <v>276846</v>
      </c>
      <c r="D45" s="28">
        <f t="shared" si="1"/>
        <v>222</v>
      </c>
      <c r="E45" s="78">
        <f t="shared" si="1"/>
        <v>-188</v>
      </c>
      <c r="F45" s="28">
        <f t="shared" si="1"/>
        <v>85620</v>
      </c>
      <c r="G45" s="78">
        <f t="shared" si="1"/>
        <v>-455</v>
      </c>
      <c r="H45" s="78">
        <f t="shared" si="1"/>
        <v>8166</v>
      </c>
      <c r="I45" s="78">
        <f t="shared" si="1"/>
        <v>-43725</v>
      </c>
      <c r="J45" s="28">
        <f t="shared" si="1"/>
        <v>326486</v>
      </c>
      <c r="K45" s="28">
        <f t="shared" si="1"/>
        <v>0</v>
      </c>
      <c r="L45" s="28">
        <f t="shared" si="1"/>
        <v>326486</v>
      </c>
    </row>
    <row r="46" spans="1:12" ht="16.5" thickTop="1">
      <c r="A46" s="12" t="s">
        <v>12</v>
      </c>
      <c r="C46" s="29"/>
      <c r="D46" s="29"/>
      <c r="E46" s="29"/>
      <c r="F46" s="29"/>
      <c r="G46" s="29"/>
      <c r="H46" s="29"/>
      <c r="I46" s="30"/>
      <c r="J46" s="30"/>
      <c r="K46" s="29"/>
      <c r="L46" s="29"/>
    </row>
    <row r="47" spans="3:12" ht="15.75">
      <c r="C47" s="29"/>
      <c r="D47" s="29"/>
      <c r="E47" s="29"/>
      <c r="F47" s="29"/>
      <c r="G47" s="29"/>
      <c r="H47" s="29"/>
      <c r="I47" s="30"/>
      <c r="J47" s="30"/>
      <c r="K47" s="29"/>
      <c r="L47" s="29"/>
    </row>
    <row r="48" spans="1:13" ht="15.75">
      <c r="A48" s="108" t="s">
        <v>163</v>
      </c>
      <c r="B48" s="108"/>
      <c r="C48" s="108"/>
      <c r="D48" s="108"/>
      <c r="E48" s="108"/>
      <c r="F48" s="108"/>
      <c r="G48" s="108"/>
      <c r="H48" s="108"/>
      <c r="I48" s="108"/>
      <c r="J48" s="108"/>
      <c r="K48" s="108"/>
      <c r="L48" s="108"/>
      <c r="M48" s="108"/>
    </row>
    <row r="49" spans="1:13" ht="15.75">
      <c r="A49" s="108"/>
      <c r="B49" s="108"/>
      <c r="C49" s="108"/>
      <c r="D49" s="108"/>
      <c r="E49" s="108"/>
      <c r="F49" s="108"/>
      <c r="G49" s="108"/>
      <c r="H49" s="108"/>
      <c r="I49" s="108"/>
      <c r="J49" s="108"/>
      <c r="K49" s="108"/>
      <c r="L49" s="108"/>
      <c r="M49" s="108"/>
    </row>
  </sheetData>
  <sheetProtection/>
  <mergeCells count="13">
    <mergeCell ref="A25:L25"/>
    <mergeCell ref="A27:M27"/>
    <mergeCell ref="A26:L26"/>
    <mergeCell ref="A1:L1"/>
    <mergeCell ref="C6:J6"/>
    <mergeCell ref="A4:M4"/>
    <mergeCell ref="A48:M49"/>
    <mergeCell ref="A2:L2"/>
    <mergeCell ref="A3:L3"/>
    <mergeCell ref="D7:H7"/>
    <mergeCell ref="C29:J29"/>
    <mergeCell ref="D30:H30"/>
    <mergeCell ref="A24:L24"/>
  </mergeCells>
  <printOptions/>
  <pageMargins left="0.7" right="0.5" top="0.75" bottom="0" header="0.5" footer="0.5"/>
  <pageSetup horizontalDpi="300" verticalDpi="300" orientation="landscape" paperSize="9" scale="63" r:id="rId2"/>
  <rowBreaks count="1" manualBreakCount="1">
    <brk id="23" max="10" man="1"/>
  </rowBreaks>
  <drawing r:id="rId1"/>
</worksheet>
</file>

<file path=xl/worksheets/sheet4.xml><?xml version="1.0" encoding="utf-8"?>
<worksheet xmlns="http://schemas.openxmlformats.org/spreadsheetml/2006/main" xmlns:r="http://schemas.openxmlformats.org/officeDocument/2006/relationships">
  <dimension ref="A1:M84"/>
  <sheetViews>
    <sheetView zoomScale="80" zoomScaleNormal="80" zoomScaleSheetLayoutView="100" zoomScalePageLayoutView="0" workbookViewId="0" topLeftCell="A55">
      <selection activeCell="F14" sqref="F14"/>
    </sheetView>
  </sheetViews>
  <sheetFormatPr defaultColWidth="9.140625" defaultRowHeight="12.75"/>
  <cols>
    <col min="1" max="4" width="9.140625" style="1" customWidth="1"/>
    <col min="5" max="5" width="37.28125" style="1" customWidth="1"/>
    <col min="6" max="6" width="14.140625" style="14" customWidth="1"/>
    <col min="7" max="7" width="0.2890625" style="1" customWidth="1"/>
    <col min="8" max="8" width="15.421875" style="63" customWidth="1"/>
    <col min="9" max="9" width="11.00390625" style="1" customWidth="1"/>
    <col min="10" max="16384" width="9.140625" style="1" customWidth="1"/>
  </cols>
  <sheetData>
    <row r="1" spans="1:9" ht="18.75">
      <c r="A1" s="110" t="s">
        <v>52</v>
      </c>
      <c r="B1" s="110"/>
      <c r="C1" s="110"/>
      <c r="D1" s="110"/>
      <c r="E1" s="110"/>
      <c r="F1" s="110"/>
      <c r="G1" s="110"/>
      <c r="H1" s="110"/>
      <c r="I1" s="73"/>
    </row>
    <row r="2" spans="1:9" ht="18.75">
      <c r="A2" s="106" t="s">
        <v>147</v>
      </c>
      <c r="B2" s="106"/>
      <c r="C2" s="106"/>
      <c r="D2" s="106"/>
      <c r="E2" s="106"/>
      <c r="F2" s="106"/>
      <c r="G2" s="106"/>
      <c r="H2" s="106"/>
      <c r="I2" s="74"/>
    </row>
    <row r="3" spans="1:10" ht="18.75">
      <c r="A3" s="106" t="s">
        <v>157</v>
      </c>
      <c r="B3" s="106"/>
      <c r="C3" s="106"/>
      <c r="D3" s="106"/>
      <c r="E3" s="106"/>
      <c r="F3" s="106"/>
      <c r="G3" s="106"/>
      <c r="H3" s="106"/>
      <c r="I3" s="76"/>
      <c r="J3" s="76"/>
    </row>
    <row r="4" spans="1:13" ht="15" customHeight="1">
      <c r="A4" s="111" t="s">
        <v>45</v>
      </c>
      <c r="B4" s="111"/>
      <c r="C4" s="111"/>
      <c r="D4" s="111"/>
      <c r="E4" s="111"/>
      <c r="F4" s="111"/>
      <c r="G4" s="111"/>
      <c r="H4" s="111"/>
      <c r="I4" s="75"/>
      <c r="J4" s="7"/>
      <c r="K4" s="8"/>
      <c r="L4" s="8"/>
      <c r="M4" s="8"/>
    </row>
    <row r="5" spans="1:9" ht="15.75">
      <c r="A5" s="12"/>
      <c r="B5" s="12"/>
      <c r="C5" s="12"/>
      <c r="D5" s="12"/>
      <c r="E5" s="12"/>
      <c r="F5" s="109"/>
      <c r="G5" s="109"/>
      <c r="H5" s="109"/>
      <c r="I5" s="12"/>
    </row>
    <row r="6" spans="1:9" ht="15.75">
      <c r="A6" s="12"/>
      <c r="B6" s="12"/>
      <c r="C6" s="12"/>
      <c r="D6" s="12"/>
      <c r="E6" s="12"/>
      <c r="F6" s="103" t="s">
        <v>51</v>
      </c>
      <c r="G6" s="103"/>
      <c r="H6" s="103"/>
      <c r="I6" s="12"/>
    </row>
    <row r="7" spans="1:9" ht="15.75">
      <c r="A7" s="12"/>
      <c r="B7" s="12"/>
      <c r="C7" s="12"/>
      <c r="D7" s="12"/>
      <c r="E7" s="12"/>
      <c r="F7" s="15" t="s">
        <v>73</v>
      </c>
      <c r="G7" s="14"/>
      <c r="H7" s="15" t="s">
        <v>76</v>
      </c>
      <c r="I7" s="12"/>
    </row>
    <row r="8" spans="1:9" ht="15.75">
      <c r="A8" s="12"/>
      <c r="B8" s="12"/>
      <c r="C8" s="12"/>
      <c r="D8" s="12"/>
      <c r="E8" s="12"/>
      <c r="F8" s="15" t="s">
        <v>74</v>
      </c>
      <c r="G8" s="14"/>
      <c r="H8" s="15" t="s">
        <v>77</v>
      </c>
      <c r="I8" s="12"/>
    </row>
    <row r="9" spans="1:9" ht="15.75">
      <c r="A9" s="12"/>
      <c r="B9" s="12"/>
      <c r="C9" s="12"/>
      <c r="D9" s="12"/>
      <c r="E9" s="12"/>
      <c r="F9" s="15" t="s">
        <v>75</v>
      </c>
      <c r="G9" s="14"/>
      <c r="H9" s="15" t="s">
        <v>78</v>
      </c>
      <c r="I9" s="12"/>
    </row>
    <row r="10" spans="1:9" ht="15.75">
      <c r="A10" s="12"/>
      <c r="B10" s="12"/>
      <c r="C10" s="12"/>
      <c r="D10" s="12"/>
      <c r="E10" s="12"/>
      <c r="F10" s="32">
        <f>'IS'!D8</f>
        <v>40633</v>
      </c>
      <c r="G10" s="36"/>
      <c r="H10" s="32">
        <f>'IS'!F8</f>
        <v>40268</v>
      </c>
      <c r="I10" s="12"/>
    </row>
    <row r="11" spans="1:9" ht="15.75">
      <c r="A11" s="12"/>
      <c r="B11" s="12"/>
      <c r="C11" s="12"/>
      <c r="D11" s="12"/>
      <c r="E11" s="12"/>
      <c r="F11" s="15" t="s">
        <v>5</v>
      </c>
      <c r="G11" s="14"/>
      <c r="H11" s="15" t="s">
        <v>5</v>
      </c>
      <c r="I11" s="12"/>
    </row>
    <row r="12" spans="1:9" ht="15.75">
      <c r="A12" s="14"/>
      <c r="B12" s="12"/>
      <c r="C12" s="12"/>
      <c r="D12" s="12"/>
      <c r="E12" s="12"/>
      <c r="F12" s="15"/>
      <c r="G12" s="12"/>
      <c r="H12" s="40"/>
      <c r="I12" s="12"/>
    </row>
    <row r="13" spans="1:9" ht="15.75">
      <c r="A13" s="14" t="s">
        <v>6</v>
      </c>
      <c r="B13" s="12"/>
      <c r="C13" s="12"/>
      <c r="D13" s="12"/>
      <c r="E13" s="12"/>
      <c r="G13" s="12"/>
      <c r="H13" s="12"/>
      <c r="I13" s="12"/>
    </row>
    <row r="14" spans="1:9" ht="15.75">
      <c r="A14" s="12" t="s">
        <v>173</v>
      </c>
      <c r="B14" s="12"/>
      <c r="C14" s="12"/>
      <c r="D14" s="12"/>
      <c r="E14" s="12"/>
      <c r="F14" s="2">
        <f>'IS'!H27</f>
        <v>3611</v>
      </c>
      <c r="G14" s="12"/>
      <c r="H14" s="3">
        <f>+'IS'!J27</f>
        <v>-2510</v>
      </c>
      <c r="I14" s="12"/>
    </row>
    <row r="15" spans="1:9" ht="15.75">
      <c r="A15" s="12" t="s">
        <v>99</v>
      </c>
      <c r="B15" s="12"/>
      <c r="C15" s="12"/>
      <c r="D15" s="12"/>
      <c r="E15" s="12"/>
      <c r="F15" s="2"/>
      <c r="G15" s="12"/>
      <c r="H15" s="3"/>
      <c r="I15" s="12"/>
    </row>
    <row r="16" spans="1:9" ht="15.75">
      <c r="A16" s="12" t="s">
        <v>125</v>
      </c>
      <c r="B16" s="12"/>
      <c r="C16" s="12"/>
      <c r="D16" s="12"/>
      <c r="E16" s="12"/>
      <c r="F16" s="2">
        <v>0</v>
      </c>
      <c r="G16" s="12"/>
      <c r="H16" s="3">
        <v>40</v>
      </c>
      <c r="I16" s="12"/>
    </row>
    <row r="17" spans="1:9" ht="15.75">
      <c r="A17" s="12" t="s">
        <v>7</v>
      </c>
      <c r="B17" s="12"/>
      <c r="C17" s="12"/>
      <c r="D17" s="12"/>
      <c r="E17" s="12"/>
      <c r="F17" s="2">
        <v>0</v>
      </c>
      <c r="G17" s="12"/>
      <c r="H17" s="3">
        <v>3010</v>
      </c>
      <c r="I17" s="12"/>
    </row>
    <row r="18" spans="1:9" ht="15.75">
      <c r="A18" s="12" t="s">
        <v>108</v>
      </c>
      <c r="B18" s="12"/>
      <c r="C18" s="12"/>
      <c r="D18" s="12"/>
      <c r="E18" s="12"/>
      <c r="F18" s="2">
        <v>46</v>
      </c>
      <c r="G18" s="12"/>
      <c r="H18" s="3">
        <v>46</v>
      </c>
      <c r="I18" s="12"/>
    </row>
    <row r="19" spans="1:9" ht="15.75">
      <c r="A19" s="12" t="s">
        <v>176</v>
      </c>
      <c r="B19" s="12"/>
      <c r="C19" s="12"/>
      <c r="D19" s="12"/>
      <c r="E19" s="12"/>
      <c r="F19" s="2">
        <v>146</v>
      </c>
      <c r="G19" s="12"/>
      <c r="H19" s="3">
        <v>0</v>
      </c>
      <c r="I19" s="12"/>
    </row>
    <row r="20" spans="1:9" ht="15.75">
      <c r="A20" s="12" t="s">
        <v>9</v>
      </c>
      <c r="B20" s="12"/>
      <c r="C20" s="12"/>
      <c r="D20" s="12"/>
      <c r="E20" s="12"/>
      <c r="F20" s="2">
        <v>97</v>
      </c>
      <c r="G20" s="12"/>
      <c r="H20" s="3">
        <v>1996</v>
      </c>
      <c r="I20" s="12"/>
    </row>
    <row r="21" spans="1:9" ht="15.75">
      <c r="A21" s="12" t="s">
        <v>175</v>
      </c>
      <c r="B21" s="12"/>
      <c r="C21" s="12"/>
      <c r="D21" s="12"/>
      <c r="E21" s="12"/>
      <c r="F21" s="2">
        <v>-8</v>
      </c>
      <c r="G21" s="12"/>
      <c r="H21" s="3">
        <v>0</v>
      </c>
      <c r="I21" s="12"/>
    </row>
    <row r="22" spans="1:9" ht="15.75">
      <c r="A22" s="12" t="s">
        <v>55</v>
      </c>
      <c r="B22" s="12"/>
      <c r="C22" s="12"/>
      <c r="D22" s="12"/>
      <c r="E22" s="12"/>
      <c r="F22" s="2">
        <v>-7</v>
      </c>
      <c r="G22" s="12"/>
      <c r="H22" s="3">
        <v>-3</v>
      </c>
      <c r="I22" s="12"/>
    </row>
    <row r="23" spans="1:9" ht="15.75">
      <c r="A23" s="12" t="s">
        <v>107</v>
      </c>
      <c r="B23" s="12"/>
      <c r="C23" s="12"/>
      <c r="D23" s="12"/>
      <c r="E23" s="16"/>
      <c r="F23" s="2">
        <v>324</v>
      </c>
      <c r="G23" s="12"/>
      <c r="H23" s="3">
        <v>434</v>
      </c>
      <c r="I23" s="12"/>
    </row>
    <row r="24" spans="1:8" s="12" customFormat="1" ht="15.75">
      <c r="A24" s="12" t="s">
        <v>100</v>
      </c>
      <c r="E24" s="16"/>
      <c r="F24" s="83">
        <f>-'IS'!H25</f>
        <v>-4520</v>
      </c>
      <c r="H24" s="4">
        <v>-446</v>
      </c>
    </row>
    <row r="25" spans="1:9" ht="15.75">
      <c r="A25" s="12" t="s">
        <v>16</v>
      </c>
      <c r="B25" s="12"/>
      <c r="C25" s="12"/>
      <c r="D25" s="12"/>
      <c r="E25" s="12"/>
      <c r="F25" s="2">
        <f>SUM(F14:F24)</f>
        <v>-311</v>
      </c>
      <c r="G25" s="12"/>
      <c r="H25" s="3">
        <f>SUM(H14:H24)</f>
        <v>2567</v>
      </c>
      <c r="I25" s="12"/>
    </row>
    <row r="26" spans="1:9" ht="15.75">
      <c r="A26" s="12" t="s">
        <v>126</v>
      </c>
      <c r="B26" s="12"/>
      <c r="C26" s="12"/>
      <c r="D26" s="12"/>
      <c r="E26" s="12"/>
      <c r="F26" s="2">
        <v>-147</v>
      </c>
      <c r="G26" s="12"/>
      <c r="H26" s="3">
        <v>931</v>
      </c>
      <c r="I26" s="3"/>
    </row>
    <row r="27" spans="1:9" ht="15.75">
      <c r="A27" s="12" t="s">
        <v>122</v>
      </c>
      <c r="B27" s="12"/>
      <c r="C27" s="12"/>
      <c r="D27" s="12"/>
      <c r="E27" s="12"/>
      <c r="F27" s="2">
        <v>-7</v>
      </c>
      <c r="G27" s="12"/>
      <c r="H27" s="3">
        <v>-1650</v>
      </c>
      <c r="I27" s="12"/>
    </row>
    <row r="28" spans="1:9" ht="15.75">
      <c r="A28" s="12" t="s">
        <v>123</v>
      </c>
      <c r="B28" s="12"/>
      <c r="C28" s="12"/>
      <c r="D28" s="12"/>
      <c r="E28" s="12"/>
      <c r="F28" s="83">
        <v>0</v>
      </c>
      <c r="G28" s="20"/>
      <c r="H28" s="4">
        <v>46</v>
      </c>
      <c r="I28" s="12"/>
    </row>
    <row r="29" spans="1:9" ht="15.75">
      <c r="A29" s="12" t="s">
        <v>111</v>
      </c>
      <c r="B29" s="12"/>
      <c r="C29" s="12"/>
      <c r="D29" s="12"/>
      <c r="E29" s="12"/>
      <c r="F29" s="18">
        <f>SUM(F25:F28)</f>
        <v>-465</v>
      </c>
      <c r="G29" s="12"/>
      <c r="H29" s="18">
        <f>SUM(H25:H28)</f>
        <v>1894</v>
      </c>
      <c r="I29" s="12"/>
    </row>
    <row r="30" spans="1:9" ht="15.75">
      <c r="A30" s="12" t="s">
        <v>101</v>
      </c>
      <c r="B30" s="12"/>
      <c r="C30" s="12"/>
      <c r="D30" s="12"/>
      <c r="E30" s="12"/>
      <c r="F30" s="18">
        <f>-F22</f>
        <v>7</v>
      </c>
      <c r="G30" s="12"/>
      <c r="H30" s="18">
        <f>-H22</f>
        <v>3</v>
      </c>
      <c r="I30" s="12"/>
    </row>
    <row r="31" spans="1:9" ht="15.75">
      <c r="A31" s="12" t="s">
        <v>10</v>
      </c>
      <c r="B31" s="12"/>
      <c r="C31" s="12"/>
      <c r="D31" s="12"/>
      <c r="E31" s="12"/>
      <c r="F31" s="2">
        <v>-3749</v>
      </c>
      <c r="G31" s="12"/>
      <c r="H31" s="3">
        <v>-1866</v>
      </c>
      <c r="I31" s="12"/>
    </row>
    <row r="32" spans="1:9" ht="15.75">
      <c r="A32" s="12" t="s">
        <v>124</v>
      </c>
      <c r="B32" s="12"/>
      <c r="C32" s="12"/>
      <c r="D32" s="12"/>
      <c r="E32" s="12"/>
      <c r="F32" s="2">
        <v>0</v>
      </c>
      <c r="G32" s="12"/>
      <c r="H32" s="3">
        <v>1371</v>
      </c>
      <c r="I32" s="12"/>
    </row>
    <row r="33" spans="1:9" ht="15.75">
      <c r="A33" s="12" t="s">
        <v>102</v>
      </c>
      <c r="B33" s="12"/>
      <c r="C33" s="12"/>
      <c r="D33" s="12"/>
      <c r="E33" s="12"/>
      <c r="F33" s="2">
        <v>-478</v>
      </c>
      <c r="G33" s="12"/>
      <c r="H33" s="3">
        <v>-917</v>
      </c>
      <c r="I33" s="12"/>
    </row>
    <row r="34" spans="1:9" ht="15.75">
      <c r="A34" s="12" t="s">
        <v>112</v>
      </c>
      <c r="B34" s="12"/>
      <c r="C34" s="12"/>
      <c r="D34" s="12"/>
      <c r="E34" s="12"/>
      <c r="F34" s="19">
        <f>SUM(F29:F33)</f>
        <v>-4685</v>
      </c>
      <c r="G34" s="17"/>
      <c r="H34" s="19">
        <f>SUM(H29:H33)</f>
        <v>485</v>
      </c>
      <c r="I34" s="12"/>
    </row>
    <row r="35" spans="1:9" ht="15.75">
      <c r="A35" s="12"/>
      <c r="B35" s="12"/>
      <c r="C35" s="12"/>
      <c r="D35" s="12"/>
      <c r="E35" s="12"/>
      <c r="F35" s="2"/>
      <c r="G35" s="12"/>
      <c r="H35" s="3"/>
      <c r="I35" s="12"/>
    </row>
    <row r="36" spans="1:9" ht="15.75">
      <c r="A36" s="14" t="s">
        <v>14</v>
      </c>
      <c r="B36" s="12"/>
      <c r="C36" s="12"/>
      <c r="D36" s="12"/>
      <c r="E36" s="12"/>
      <c r="F36" s="2"/>
      <c r="G36" s="12"/>
      <c r="H36" s="3"/>
      <c r="I36" s="12"/>
    </row>
    <row r="37" spans="1:9" ht="15.75">
      <c r="A37" s="12" t="s">
        <v>109</v>
      </c>
      <c r="B37" s="12"/>
      <c r="C37" s="12"/>
      <c r="D37" s="12"/>
      <c r="E37" s="12"/>
      <c r="F37" s="95">
        <v>0</v>
      </c>
      <c r="G37" s="17"/>
      <c r="H37" s="18">
        <v>-878</v>
      </c>
      <c r="I37" s="12"/>
    </row>
    <row r="38" spans="1:9" ht="15.75">
      <c r="A38" s="12" t="s">
        <v>114</v>
      </c>
      <c r="B38" s="12"/>
      <c r="C38" s="12"/>
      <c r="D38" s="12"/>
      <c r="E38" s="12"/>
      <c r="F38" s="96">
        <f>SUM(F37:F37)</f>
        <v>0</v>
      </c>
      <c r="G38" s="20"/>
      <c r="H38" s="19">
        <f>SUM(H37:H37)</f>
        <v>-878</v>
      </c>
      <c r="I38" s="12"/>
    </row>
    <row r="39" spans="1:9" ht="15.75">
      <c r="A39" s="12"/>
      <c r="B39" s="12"/>
      <c r="C39" s="12"/>
      <c r="D39" s="12"/>
      <c r="E39" s="12"/>
      <c r="F39" s="2"/>
      <c r="G39" s="12"/>
      <c r="H39" s="3"/>
      <c r="I39" s="12"/>
    </row>
    <row r="40" spans="1:9" ht="15.75">
      <c r="A40" s="14" t="s">
        <v>8</v>
      </c>
      <c r="B40" s="12"/>
      <c r="C40" s="12"/>
      <c r="D40" s="12"/>
      <c r="E40" s="12"/>
      <c r="F40" s="2"/>
      <c r="G40" s="12"/>
      <c r="H40" s="3"/>
      <c r="I40" s="12"/>
    </row>
    <row r="41" spans="1:9" ht="15.75">
      <c r="A41" s="12" t="s">
        <v>174</v>
      </c>
      <c r="B41" s="12"/>
      <c r="C41" s="12"/>
      <c r="D41" s="12"/>
      <c r="E41" s="12"/>
      <c r="F41" s="2">
        <v>3749</v>
      </c>
      <c r="G41" s="12"/>
      <c r="H41" s="3">
        <v>92</v>
      </c>
      <c r="I41" s="12"/>
    </row>
    <row r="42" spans="1:9" ht="15.75">
      <c r="A42" s="12" t="s">
        <v>103</v>
      </c>
      <c r="B42" s="12"/>
      <c r="C42" s="12"/>
      <c r="D42" s="12"/>
      <c r="E42" s="12"/>
      <c r="F42" s="2">
        <v>-33</v>
      </c>
      <c r="G42" s="12"/>
      <c r="H42" s="3">
        <v>-32</v>
      </c>
      <c r="I42" s="12"/>
    </row>
    <row r="43" spans="1:9" ht="15.75">
      <c r="A43" s="12" t="s">
        <v>110</v>
      </c>
      <c r="B43" s="12"/>
      <c r="C43" s="12"/>
      <c r="D43" s="12"/>
      <c r="E43" s="12"/>
      <c r="F43" s="19">
        <f>SUM(F41:F42)</f>
        <v>3716</v>
      </c>
      <c r="G43" s="12"/>
      <c r="H43" s="19">
        <f>SUM(H41:H42)</f>
        <v>60</v>
      </c>
      <c r="I43" s="12"/>
    </row>
    <row r="44" spans="1:9" ht="15.75">
      <c r="A44" s="12"/>
      <c r="B44" s="12"/>
      <c r="C44" s="12"/>
      <c r="D44" s="12"/>
      <c r="E44" s="12"/>
      <c r="F44" s="2"/>
      <c r="G44" s="12"/>
      <c r="H44" s="3"/>
      <c r="I44" s="12"/>
    </row>
    <row r="45" spans="1:9" ht="15.75">
      <c r="A45" s="21" t="s">
        <v>113</v>
      </c>
      <c r="B45" s="22"/>
      <c r="C45" s="22"/>
      <c r="D45" s="22"/>
      <c r="E45" s="22"/>
      <c r="F45" s="3">
        <f>+F34+F38+F43</f>
        <v>-969</v>
      </c>
      <c r="G45" s="12"/>
      <c r="H45" s="3">
        <f>+H34+H38+H43</f>
        <v>-333</v>
      </c>
      <c r="I45" s="12"/>
    </row>
    <row r="46" spans="1:9" ht="15.75">
      <c r="A46" s="21" t="s">
        <v>178</v>
      </c>
      <c r="B46" s="22"/>
      <c r="C46" s="22"/>
      <c r="D46" s="22"/>
      <c r="E46" s="22"/>
      <c r="F46" s="3">
        <f>97-1</f>
        <v>96</v>
      </c>
      <c r="G46" s="12"/>
      <c r="H46" s="3">
        <v>0</v>
      </c>
      <c r="I46" s="12"/>
    </row>
    <row r="47" spans="1:9" ht="15.75">
      <c r="A47" s="21" t="s">
        <v>79</v>
      </c>
      <c r="B47" s="22"/>
      <c r="C47" s="22"/>
      <c r="D47" s="22"/>
      <c r="E47" s="22"/>
      <c r="G47" s="12"/>
      <c r="H47" s="12"/>
      <c r="I47" s="12"/>
    </row>
    <row r="48" spans="1:9" ht="15.75">
      <c r="A48" s="21" t="s">
        <v>104</v>
      </c>
      <c r="B48" s="22"/>
      <c r="C48" s="22"/>
      <c r="D48" s="22"/>
      <c r="E48" s="22"/>
      <c r="F48" s="2">
        <v>2734</v>
      </c>
      <c r="G48" s="12"/>
      <c r="H48" s="3">
        <v>2034</v>
      </c>
      <c r="I48" s="12"/>
    </row>
    <row r="49" spans="1:9" ht="16.5" thickBot="1">
      <c r="A49" s="21" t="s">
        <v>105</v>
      </c>
      <c r="B49" s="22"/>
      <c r="C49" s="22"/>
      <c r="D49" s="22"/>
      <c r="E49" s="22"/>
      <c r="F49" s="41">
        <f>SUM(F45:F48)</f>
        <v>1861</v>
      </c>
      <c r="G49" s="12"/>
      <c r="H49" s="5">
        <f>SUM(H45:H48)</f>
        <v>1701</v>
      </c>
      <c r="I49" s="2"/>
    </row>
    <row r="50" spans="1:9" ht="16.5" thickTop="1">
      <c r="A50" s="21"/>
      <c r="B50" s="12"/>
      <c r="C50" s="12"/>
      <c r="D50" s="12"/>
      <c r="E50" s="12"/>
      <c r="F50" s="12"/>
      <c r="G50" s="12"/>
      <c r="H50" s="12"/>
      <c r="I50" s="12"/>
    </row>
    <row r="51" spans="1:9" ht="18.75">
      <c r="A51" s="110" t="s">
        <v>52</v>
      </c>
      <c r="B51" s="110"/>
      <c r="C51" s="110"/>
      <c r="D51" s="110"/>
      <c r="E51" s="110"/>
      <c r="F51" s="110"/>
      <c r="G51" s="110"/>
      <c r="H51" s="110"/>
      <c r="I51" s="73"/>
    </row>
    <row r="52" spans="1:9" ht="18.75">
      <c r="A52" s="106" t="s">
        <v>147</v>
      </c>
      <c r="B52" s="106"/>
      <c r="C52" s="106"/>
      <c r="D52" s="106"/>
      <c r="E52" s="106"/>
      <c r="F52" s="106"/>
      <c r="G52" s="106"/>
      <c r="H52" s="106"/>
      <c r="I52" s="74"/>
    </row>
    <row r="53" spans="1:9" ht="18.75">
      <c r="A53" s="106" t="s">
        <v>159</v>
      </c>
      <c r="B53" s="106"/>
      <c r="C53" s="106"/>
      <c r="D53" s="106"/>
      <c r="E53" s="106"/>
      <c r="F53" s="106"/>
      <c r="G53" s="106"/>
      <c r="H53" s="106"/>
      <c r="I53" s="74"/>
    </row>
    <row r="54" spans="1:13" ht="15" customHeight="1">
      <c r="A54" s="111" t="s">
        <v>45</v>
      </c>
      <c r="B54" s="111"/>
      <c r="C54" s="111"/>
      <c r="D54" s="111"/>
      <c r="E54" s="111"/>
      <c r="F54" s="111"/>
      <c r="G54" s="111"/>
      <c r="H54" s="111"/>
      <c r="I54" s="75"/>
      <c r="J54" s="7"/>
      <c r="K54" s="8"/>
      <c r="L54" s="8"/>
      <c r="M54" s="8"/>
    </row>
    <row r="55" spans="1:9" ht="15.75">
      <c r="A55" s="12"/>
      <c r="B55" s="12"/>
      <c r="C55" s="12"/>
      <c r="D55" s="12"/>
      <c r="E55" s="12"/>
      <c r="F55" s="109"/>
      <c r="G55" s="109"/>
      <c r="H55" s="109"/>
      <c r="I55" s="12"/>
    </row>
    <row r="56" spans="1:9" ht="15.75">
      <c r="A56" s="12"/>
      <c r="B56" s="12"/>
      <c r="C56" s="12"/>
      <c r="D56" s="12"/>
      <c r="E56" s="12"/>
      <c r="F56" s="38"/>
      <c r="G56" s="12"/>
      <c r="H56" s="3"/>
      <c r="I56" s="12"/>
    </row>
    <row r="57" spans="1:9" ht="15.75">
      <c r="A57" s="12" t="s">
        <v>44</v>
      </c>
      <c r="B57" s="12"/>
      <c r="C57" s="12"/>
      <c r="D57" s="12"/>
      <c r="E57" s="12"/>
      <c r="F57" s="38"/>
      <c r="G57" s="12"/>
      <c r="H57" s="3"/>
      <c r="I57" s="12"/>
    </row>
    <row r="58" spans="1:9" ht="15.75">
      <c r="A58" s="12"/>
      <c r="B58" s="12"/>
      <c r="C58" s="12"/>
      <c r="D58" s="12"/>
      <c r="E58" s="12"/>
      <c r="F58" s="38"/>
      <c r="G58" s="12"/>
      <c r="H58" s="3"/>
      <c r="I58" s="12"/>
    </row>
    <row r="59" spans="1:9" ht="15.75">
      <c r="A59" s="12"/>
      <c r="B59" s="12"/>
      <c r="C59" s="12"/>
      <c r="D59" s="12"/>
      <c r="E59" s="12"/>
      <c r="F59" s="77" t="s">
        <v>37</v>
      </c>
      <c r="G59" s="15"/>
      <c r="H59" s="77" t="s">
        <v>37</v>
      </c>
      <c r="I59" s="12"/>
    </row>
    <row r="60" spans="1:9" ht="15.75">
      <c r="A60" s="12"/>
      <c r="B60" s="12"/>
      <c r="C60" s="12"/>
      <c r="D60" s="12"/>
      <c r="E60" s="12"/>
      <c r="F60" s="32">
        <f>F10</f>
        <v>40633</v>
      </c>
      <c r="G60" s="32"/>
      <c r="H60" s="32">
        <f>H10</f>
        <v>40268</v>
      </c>
      <c r="I60" s="12"/>
    </row>
    <row r="61" spans="1:9" ht="15.75">
      <c r="A61" s="12"/>
      <c r="B61" s="12"/>
      <c r="C61" s="12"/>
      <c r="D61" s="12"/>
      <c r="E61" s="12"/>
      <c r="F61" s="15" t="s">
        <v>5</v>
      </c>
      <c r="G61" s="15"/>
      <c r="H61" s="15" t="s">
        <v>5</v>
      </c>
      <c r="I61" s="12"/>
    </row>
    <row r="62" spans="1:9" ht="15.75">
      <c r="A62" s="12"/>
      <c r="B62" s="12"/>
      <c r="C62" s="12"/>
      <c r="D62" s="12"/>
      <c r="E62" s="12"/>
      <c r="F62" s="13"/>
      <c r="G62" s="13"/>
      <c r="H62" s="13"/>
      <c r="I62" s="12"/>
    </row>
    <row r="63" spans="1:9" ht="15.75">
      <c r="A63" s="12" t="s">
        <v>11</v>
      </c>
      <c r="B63" s="12"/>
      <c r="C63" s="12"/>
      <c r="D63" s="12"/>
      <c r="E63" s="12"/>
      <c r="F63" s="23">
        <f>'BS'!F29</f>
        <v>1340</v>
      </c>
      <c r="G63" s="23"/>
      <c r="H63" s="23">
        <v>1694</v>
      </c>
      <c r="I63" s="12"/>
    </row>
    <row r="64" spans="1:9" ht="15.75">
      <c r="A64" s="12" t="s">
        <v>38</v>
      </c>
      <c r="B64" s="12"/>
      <c r="C64" s="12"/>
      <c r="D64" s="12"/>
      <c r="E64" s="12"/>
      <c r="F64" s="23">
        <f>'BS'!F28</f>
        <v>878</v>
      </c>
      <c r="G64" s="23"/>
      <c r="H64" s="23">
        <v>27</v>
      </c>
      <c r="I64" s="12"/>
    </row>
    <row r="65" spans="1:9" ht="15.75">
      <c r="A65" s="12"/>
      <c r="B65" s="12"/>
      <c r="C65" s="12"/>
      <c r="D65" s="12"/>
      <c r="E65" s="12"/>
      <c r="F65" s="34">
        <f>SUM(F63:F64)</f>
        <v>2218</v>
      </c>
      <c r="G65" s="23"/>
      <c r="H65" s="34">
        <f>SUM(H63:H64)</f>
        <v>1721</v>
      </c>
      <c r="I65" s="12"/>
    </row>
    <row r="66" spans="1:9" ht="15.75">
      <c r="A66" s="12" t="s">
        <v>54</v>
      </c>
      <c r="B66" s="12"/>
      <c r="C66" s="12"/>
      <c r="D66" s="12"/>
      <c r="E66" s="12"/>
      <c r="F66" s="35">
        <v>-20</v>
      </c>
      <c r="G66" s="23"/>
      <c r="H66" s="35">
        <v>-20</v>
      </c>
      <c r="I66" s="12"/>
    </row>
    <row r="67" spans="1:9" ht="15.75">
      <c r="A67" s="12" t="s">
        <v>177</v>
      </c>
      <c r="B67" s="12"/>
      <c r="C67" s="12"/>
      <c r="D67" s="12"/>
      <c r="E67" s="12"/>
      <c r="F67" s="35">
        <v>-337</v>
      </c>
      <c r="G67" s="23"/>
      <c r="H67" s="35">
        <v>0</v>
      </c>
      <c r="I67" s="12"/>
    </row>
    <row r="68" spans="1:9" ht="16.5" thickBot="1">
      <c r="A68" s="12"/>
      <c r="B68" s="12"/>
      <c r="C68" s="12"/>
      <c r="D68" s="12"/>
      <c r="E68" s="12"/>
      <c r="F68" s="24">
        <f>SUM(F65:F67)</f>
        <v>1861</v>
      </c>
      <c r="G68" s="23"/>
      <c r="H68" s="24">
        <f>SUM(H65:H66)</f>
        <v>1701</v>
      </c>
      <c r="I68" s="12"/>
    </row>
    <row r="69" spans="1:9" ht="16.5" thickTop="1">
      <c r="A69" s="12"/>
      <c r="B69" s="12"/>
      <c r="C69" s="12"/>
      <c r="D69" s="12"/>
      <c r="E69" s="12"/>
      <c r="F69" s="40"/>
      <c r="G69" s="23"/>
      <c r="H69" s="67"/>
      <c r="I69" s="12"/>
    </row>
    <row r="70" spans="1:9" ht="15.75">
      <c r="A70" s="12"/>
      <c r="B70" s="12"/>
      <c r="C70" s="12"/>
      <c r="D70" s="12"/>
      <c r="E70" s="12"/>
      <c r="F70" s="40"/>
      <c r="G70" s="23"/>
      <c r="H70" s="67"/>
      <c r="I70" s="12"/>
    </row>
    <row r="71" spans="1:9" ht="15.75" customHeight="1">
      <c r="A71" s="108" t="s">
        <v>167</v>
      </c>
      <c r="B71" s="108"/>
      <c r="C71" s="108"/>
      <c r="D71" s="108"/>
      <c r="E71" s="108"/>
      <c r="F71" s="108"/>
      <c r="G71" s="108"/>
      <c r="H71" s="108"/>
      <c r="I71" s="12"/>
    </row>
    <row r="72" spans="1:9" ht="15.75">
      <c r="A72" s="108"/>
      <c r="B72" s="108"/>
      <c r="C72" s="108"/>
      <c r="D72" s="108"/>
      <c r="E72" s="108"/>
      <c r="F72" s="108"/>
      <c r="G72" s="108"/>
      <c r="H72" s="108"/>
      <c r="I72" s="12"/>
    </row>
    <row r="73" spans="1:9" ht="15.75">
      <c r="A73" s="108"/>
      <c r="B73" s="108"/>
      <c r="C73" s="108"/>
      <c r="D73" s="108"/>
      <c r="E73" s="108"/>
      <c r="F73" s="108"/>
      <c r="G73" s="108"/>
      <c r="H73" s="108"/>
      <c r="I73" s="12"/>
    </row>
    <row r="74" spans="1:9" ht="15.75">
      <c r="A74" s="12"/>
      <c r="B74" s="12"/>
      <c r="C74" s="12"/>
      <c r="D74" s="12"/>
      <c r="E74" s="12"/>
      <c r="G74" s="12"/>
      <c r="I74" s="12"/>
    </row>
    <row r="75" spans="1:9" ht="15.75">
      <c r="A75" s="12"/>
      <c r="B75" s="12"/>
      <c r="C75" s="12"/>
      <c r="D75" s="12"/>
      <c r="E75" s="12"/>
      <c r="G75" s="12"/>
      <c r="I75" s="12"/>
    </row>
    <row r="76" spans="1:9" ht="15.75">
      <c r="A76" s="12"/>
      <c r="B76" s="12"/>
      <c r="C76" s="12"/>
      <c r="D76" s="12"/>
      <c r="E76" s="12"/>
      <c r="G76" s="12"/>
      <c r="H76" s="66"/>
      <c r="I76" s="12"/>
    </row>
    <row r="77" spans="1:9" ht="15.75">
      <c r="A77" s="12"/>
      <c r="B77" s="12"/>
      <c r="C77" s="12"/>
      <c r="D77" s="12"/>
      <c r="E77" s="12"/>
      <c r="G77" s="12"/>
      <c r="I77" s="12"/>
    </row>
    <row r="78" spans="1:9" ht="15.75">
      <c r="A78" s="12"/>
      <c r="B78" s="12"/>
      <c r="C78" s="12"/>
      <c r="D78" s="12"/>
      <c r="E78" s="12"/>
      <c r="G78" s="12"/>
      <c r="I78" s="12"/>
    </row>
    <row r="79" spans="1:9" ht="15.75">
      <c r="A79" s="12"/>
      <c r="B79" s="12"/>
      <c r="C79" s="12"/>
      <c r="D79" s="12"/>
      <c r="E79" s="12"/>
      <c r="G79" s="12"/>
      <c r="I79" s="12"/>
    </row>
    <row r="80" spans="1:9" ht="15.75">
      <c r="A80" s="12"/>
      <c r="B80" s="12"/>
      <c r="C80" s="12"/>
      <c r="D80" s="12"/>
      <c r="E80" s="12"/>
      <c r="G80" s="12"/>
      <c r="I80" s="12"/>
    </row>
    <row r="81" spans="1:9" ht="15.75">
      <c r="A81" s="12"/>
      <c r="B81" s="12"/>
      <c r="C81" s="12"/>
      <c r="D81" s="12"/>
      <c r="E81" s="12"/>
      <c r="G81" s="12"/>
      <c r="I81" s="12"/>
    </row>
    <row r="82" spans="1:9" ht="15.75">
      <c r="A82" s="12"/>
      <c r="B82" s="12"/>
      <c r="C82" s="12"/>
      <c r="D82" s="12"/>
      <c r="E82" s="12"/>
      <c r="G82" s="12"/>
      <c r="I82" s="12"/>
    </row>
    <row r="83" spans="1:9" ht="15.75">
      <c r="A83" s="12"/>
      <c r="B83" s="12"/>
      <c r="C83" s="12"/>
      <c r="D83" s="12"/>
      <c r="E83" s="12"/>
      <c r="G83" s="12"/>
      <c r="I83" s="12"/>
    </row>
    <row r="84" spans="1:9" ht="15.75">
      <c r="A84" s="12"/>
      <c r="B84" s="12"/>
      <c r="C84" s="12"/>
      <c r="D84" s="12"/>
      <c r="E84" s="12"/>
      <c r="G84" s="12"/>
      <c r="I84" s="12"/>
    </row>
  </sheetData>
  <sheetProtection/>
  <mergeCells count="12">
    <mergeCell ref="A1:H1"/>
    <mergeCell ref="A2:H2"/>
    <mergeCell ref="A3:H3"/>
    <mergeCell ref="A4:H4"/>
    <mergeCell ref="A71:H73"/>
    <mergeCell ref="F5:H5"/>
    <mergeCell ref="F6:H6"/>
    <mergeCell ref="F55:H55"/>
    <mergeCell ref="A51:H51"/>
    <mergeCell ref="A52:H52"/>
    <mergeCell ref="A53:H53"/>
    <mergeCell ref="A54:H54"/>
  </mergeCells>
  <printOptions/>
  <pageMargins left="0.5" right="0.5" top="0.5" bottom="0.5" header="0.5" footer="0.5"/>
  <pageSetup horizontalDpi="300" verticalDpi="300" orientation="portrait" paperSize="9" scale="81" r:id="rId1"/>
  <rowBreaks count="1" manualBreakCount="1">
    <brk id="4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Wijaya Baru Group</dc:creator>
  <cp:keywords/>
  <dc:description/>
  <cp:lastModifiedBy>ita</cp:lastModifiedBy>
  <cp:lastPrinted>2011-05-23T08:43:15Z</cp:lastPrinted>
  <dcterms:created xsi:type="dcterms:W3CDTF">2000-02-14T07:46:56Z</dcterms:created>
  <dcterms:modified xsi:type="dcterms:W3CDTF">2011-05-27T09:15:13Z</dcterms:modified>
  <cp:category/>
  <cp:version/>
  <cp:contentType/>
  <cp:contentStatus/>
</cp:coreProperties>
</file>